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58" yWindow="100" windowWidth="19321" windowHeight="7488" tabRatio="936"/>
  </bookViews>
  <sheets>
    <sheet name="Лист1" sheetId="29" r:id="rId1"/>
  </sheets>
  <definedNames>
    <definedName name="_xlnm.Print_Area" localSheetId="0">Лист1!$A$1:$G$85</definedName>
  </definedNames>
  <calcPr calcId="124519"/>
</workbook>
</file>

<file path=xl/calcChain.xml><?xml version="1.0" encoding="utf-8"?>
<calcChain xmlns="http://schemas.openxmlformats.org/spreadsheetml/2006/main">
  <c r="G61" i="29"/>
  <c r="G42"/>
  <c r="G26"/>
  <c r="F26"/>
  <c r="G85"/>
  <c r="G84"/>
  <c r="F85"/>
  <c r="F84"/>
  <c r="G19" l="1"/>
  <c r="F19"/>
  <c r="G74"/>
  <c r="F74"/>
  <c r="G77" l="1"/>
  <c r="F77"/>
  <c r="G73"/>
  <c r="F73"/>
  <c r="G69"/>
  <c r="F69"/>
  <c r="G63"/>
  <c r="F63"/>
  <c r="F61"/>
  <c r="G55"/>
  <c r="F55"/>
  <c r="G47"/>
  <c r="F47"/>
  <c r="F42"/>
  <c r="G38"/>
  <c r="F38"/>
  <c r="G34"/>
  <c r="F34"/>
  <c r="G30"/>
  <c r="F30"/>
  <c r="G14"/>
  <c r="F14"/>
  <c r="G12"/>
  <c r="F12"/>
  <c r="G7"/>
  <c r="G6" s="1"/>
  <c r="F7"/>
  <c r="F6" s="1"/>
  <c r="F41" l="1"/>
  <c r="G11"/>
  <c r="G41"/>
  <c r="F11"/>
  <c r="F82" l="1"/>
  <c r="G82"/>
</calcChain>
</file>

<file path=xl/sharedStrings.xml><?xml version="1.0" encoding="utf-8"?>
<sst xmlns="http://schemas.openxmlformats.org/spreadsheetml/2006/main" count="190" uniqueCount="117">
  <si>
    <t>Наименование программы</t>
  </si>
  <si>
    <t>1. Муниципальная Программа «Развитие и сохранение культуры поселения»</t>
  </si>
  <si>
    <t>1.1.Подпрограмма «Организация досуга и обеспечение жителей поселения услугами организации культуры»</t>
  </si>
  <si>
    <t>2. Муниципальная Программа «Муниципальное управление и гражданское общество»</t>
  </si>
  <si>
    <t>2.2.Подпрограмма «Управление в сфере функций органов  местной администрации»</t>
  </si>
  <si>
    <t>2.4.Подпрограмма «Повышение устойчивости бюджета поселения»</t>
  </si>
  <si>
    <t>3. Муниципальная Программа «Развитие территории поселения»</t>
  </si>
  <si>
    <t>ЦСР</t>
  </si>
  <si>
    <t>11 1 01 00590</t>
  </si>
  <si>
    <t>16 0 00 00000</t>
  </si>
  <si>
    <t>16 1 01 92020</t>
  </si>
  <si>
    <t>16 2 01 92010</t>
  </si>
  <si>
    <t>16 4 01 90570</t>
  </si>
  <si>
    <t>16 4 02 97880</t>
  </si>
  <si>
    <t>16 5 02 91430</t>
  </si>
  <si>
    <t>16 6 01 90470</t>
  </si>
  <si>
    <t>16 8 01 51180</t>
  </si>
  <si>
    <t>19 0 00 00000</t>
  </si>
  <si>
    <t>19 2 01 90670</t>
  </si>
  <si>
    <t>19 3 01 90800</t>
  </si>
  <si>
    <t>11 0 00 00000</t>
  </si>
  <si>
    <t>16 3 01 00590</t>
  </si>
  <si>
    <t>19 2 01 S8670</t>
  </si>
  <si>
    <t>Рз Пр</t>
  </si>
  <si>
    <t>Вр</t>
  </si>
  <si>
    <t>0801</t>
  </si>
  <si>
    <t>0102</t>
  </si>
  <si>
    <t>0104</t>
  </si>
  <si>
    <t>16 3 00 00000</t>
  </si>
  <si>
    <t>16 2 00 00000</t>
  </si>
  <si>
    <t>0113</t>
  </si>
  <si>
    <t>16 3 02 90200</t>
  </si>
  <si>
    <t>16 4 00 00000</t>
  </si>
  <si>
    <t>0111</t>
  </si>
  <si>
    <t>1301</t>
  </si>
  <si>
    <t>16 5 00 00000</t>
  </si>
  <si>
    <t>0309</t>
  </si>
  <si>
    <t>0314</t>
  </si>
  <si>
    <t>1001</t>
  </si>
  <si>
    <t>0412</t>
  </si>
  <si>
    <t>16 8 00 00000</t>
  </si>
  <si>
    <t>0203</t>
  </si>
  <si>
    <t>0409</t>
  </si>
  <si>
    <t>19 3 00 00000</t>
  </si>
  <si>
    <t>0503</t>
  </si>
  <si>
    <t>19 4 01 90600</t>
  </si>
  <si>
    <t>19 5 01 91220</t>
  </si>
  <si>
    <t>0107</t>
  </si>
  <si>
    <t>16 7 01 90410</t>
  </si>
  <si>
    <t>19 3 02 90700</t>
  </si>
  <si>
    <t>0502</t>
  </si>
  <si>
    <t>99 1 01 92070</t>
  </si>
  <si>
    <t>1101</t>
  </si>
  <si>
    <t>11 1 00 00000</t>
  </si>
  <si>
    <t>19 2 00 00000</t>
  </si>
  <si>
    <t>19 9 01 90850</t>
  </si>
  <si>
    <t>05 0 00 00000</t>
  </si>
  <si>
    <t>05 1 01 90390</t>
  </si>
  <si>
    <t>16 7 00 00000</t>
  </si>
  <si>
    <t>19 7 01 90520</t>
  </si>
  <si>
    <t>19 9 00 00000</t>
  </si>
  <si>
    <t>24 0 00 00000</t>
  </si>
  <si>
    <t>19 8 01 88690</t>
  </si>
  <si>
    <t>19 4 00 00000</t>
  </si>
  <si>
    <t>19 6 00 00000</t>
  </si>
  <si>
    <t>19 7 00 00000</t>
  </si>
  <si>
    <t>24 2 01 81290</t>
  </si>
  <si>
    <t>ОБ</t>
  </si>
  <si>
    <t>ФБ</t>
  </si>
  <si>
    <t>соф.</t>
  </si>
  <si>
    <t>2.7.Подпрограмма «Обеспечение условий для развития на территории поселения физической культуры и массового спорта»</t>
  </si>
  <si>
    <t xml:space="preserve">16 7 01 S8790 </t>
  </si>
  <si>
    <t xml:space="preserve">3.8.Подпрограмма «Осуществление  земельного контроля за использованием земель поселения» </t>
  </si>
  <si>
    <t>4. Муниципальная программа «Использование  и охрана земель на территории  Щучинского  сельского поселения»</t>
  </si>
  <si>
    <t xml:space="preserve">4.1 Мероприятия по повышение эффективности использования и охраны земель на территории поселения         </t>
  </si>
  <si>
    <t>5. Муниципальная программа «Развитие транспортной системы»</t>
  </si>
  <si>
    <t xml:space="preserve"> Непрограммные расходы органов местного самоуправления</t>
  </si>
  <si>
    <r>
      <t xml:space="preserve">В С Е Г О </t>
    </r>
    <r>
      <rPr>
        <b/>
        <sz val="10"/>
        <color rgb="FFFF0000"/>
        <rFont val="Times New Roman"/>
        <family val="1"/>
        <charset val="204"/>
      </rPr>
      <t/>
    </r>
  </si>
  <si>
    <t xml:space="preserve">2.1. Подпрограмма «Функционирование высшего должностного лица местной администрации»                                                                                      </t>
  </si>
  <si>
    <t xml:space="preserve">19 3 01 88490   </t>
  </si>
  <si>
    <t>16 1 00 00000</t>
  </si>
  <si>
    <t>19 3 01 70100</t>
  </si>
  <si>
    <t>(тыс.рублей)</t>
  </si>
  <si>
    <t>2.3.Подпрограмма «Обеспечение реализации Муниципальной Программы»</t>
  </si>
  <si>
    <t>2.5.Подпрограмма «Защита населения и территории поселения от чрезвычайных ситуаций и обеспечение первичных мер пожарной безопасности»</t>
  </si>
  <si>
    <t>2.6.Подпрограмма «Социальная поддержка граждан»</t>
  </si>
  <si>
    <t>2.8.Подпрограмма «Финансовое обеспечение  муниципальных образований Воронежской области для исполнения переданных полномочий»</t>
  </si>
  <si>
    <t xml:space="preserve">ОБ </t>
  </si>
  <si>
    <t>19 4 01 S8530</t>
  </si>
  <si>
    <t>19 4 01 90530</t>
  </si>
  <si>
    <t>19 3 01 88050</t>
  </si>
  <si>
    <t>19 2 01 70100</t>
  </si>
  <si>
    <t>19 3 03 90800</t>
  </si>
  <si>
    <t>ТОСы</t>
  </si>
  <si>
    <t>19 9 01 S8460</t>
  </si>
  <si>
    <t>19 7 01 S8520</t>
  </si>
  <si>
    <t>16 2 01 70100</t>
  </si>
  <si>
    <t>19 3 01 S8510</t>
  </si>
  <si>
    <t>16 5 01 91430</t>
  </si>
  <si>
    <t>3.2.Подпрограмма «Развитие сети уличного освещения»</t>
  </si>
  <si>
    <t>3.3.Подпрограмма «Благоустройство территории поселения»</t>
  </si>
  <si>
    <t xml:space="preserve">3.4.Подпрограмма «Содержание мест захоронения и ремонт военно-мемориальных объектов»  </t>
  </si>
  <si>
    <t xml:space="preserve">3.5. Подпрограмма «Повышение энергетической эффективности и сокращение энергетических издержек в бюджетном секторе»                                                                                                                         </t>
  </si>
  <si>
    <t>3.6. Подпрограмма «Реконструкция, ремонт сетей и объектов водоснабжения  »</t>
  </si>
  <si>
    <t>3.9.Подпрограмма «Развитие градостроительной деятельности поселения»</t>
  </si>
  <si>
    <t>3.7.Подпрограмма «Благоустройство мест массового отдыха поселения»</t>
  </si>
  <si>
    <r>
      <t xml:space="preserve">5.2 Подпрограмма «Капитальный ремонт и ремонт автомобильных дорог общего пользования местного значения на территории Щучинского сельского поселения»                                                   </t>
    </r>
    <r>
      <rPr>
        <sz val="12"/>
        <color rgb="FF7030A0"/>
        <rFont val="Times New Roman"/>
        <family val="1"/>
        <charset val="204"/>
      </rPr>
      <t xml:space="preserve">  </t>
    </r>
  </si>
  <si>
    <t>24 2 01 9Д130</t>
  </si>
  <si>
    <t>16 4 03 92010</t>
  </si>
  <si>
    <t>05 1 00 00000</t>
  </si>
  <si>
    <t>19 6 02 90500</t>
  </si>
  <si>
    <t>16 3 01 70100</t>
  </si>
  <si>
    <r>
      <t xml:space="preserve">Отчет по муниципальным программам  </t>
    </r>
    <r>
      <rPr>
        <b/>
        <sz val="16"/>
        <rFont val="Times New Roman"/>
        <family val="1"/>
        <charset val="204"/>
      </rPr>
      <t>Щучинского</t>
    </r>
  </si>
  <si>
    <t xml:space="preserve"> сельского поселения за 1 квартал 2026 года</t>
  </si>
  <si>
    <t>План</t>
  </si>
  <si>
    <t>Факт</t>
  </si>
  <si>
    <t>Глава Щучинского сельского поселения:                                      И.Н.Лютиков</t>
  </si>
</sst>
</file>

<file path=xl/styles.xml><?xml version="1.0" encoding="utf-8"?>
<styleSheet xmlns="http://schemas.openxmlformats.org/spreadsheetml/2006/main">
  <numFmts count="1">
    <numFmt numFmtId="164" formatCode="#,##0.0"/>
  </numFmts>
  <fonts count="18">
    <font>
      <sz val="11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7030A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 applyFont="1" applyFill="1"/>
    <xf numFmtId="49" fontId="3" fillId="0" borderId="0" xfId="0" applyNumberFormat="1" applyFont="1" applyAlignment="1">
      <alignment wrapText="1"/>
    </xf>
    <xf numFmtId="0" fontId="3" fillId="0" borderId="2" xfId="0" applyFont="1" applyFill="1" applyBorder="1" applyAlignment="1"/>
    <xf numFmtId="164" fontId="3" fillId="0" borderId="0" xfId="0" applyNumberFormat="1" applyFont="1"/>
    <xf numFmtId="49" fontId="3" fillId="0" borderId="0" xfId="0" applyNumberFormat="1" applyFont="1"/>
    <xf numFmtId="0" fontId="0" fillId="0" borderId="0" xfId="0" applyFont="1" applyFill="1" applyAlignment="1">
      <alignment vertical="center"/>
    </xf>
    <xf numFmtId="164" fontId="3" fillId="0" borderId="0" xfId="0" applyNumberFormat="1" applyFont="1" applyAlignment="1"/>
    <xf numFmtId="164" fontId="0" fillId="0" borderId="0" xfId="0" applyNumberFormat="1" applyFont="1" applyAlignment="1"/>
    <xf numFmtId="164" fontId="2" fillId="0" borderId="0" xfId="0" applyNumberFormat="1" applyFont="1" applyAlignment="1"/>
    <xf numFmtId="0" fontId="0" fillId="0" borderId="0" xfId="0" applyFont="1" applyFill="1" applyAlignment="1">
      <alignment horizontal="right"/>
    </xf>
    <xf numFmtId="164" fontId="0" fillId="0" borderId="0" xfId="0" applyNumberFormat="1" applyFont="1"/>
    <xf numFmtId="0" fontId="8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right" vertical="center"/>
    </xf>
    <xf numFmtId="49" fontId="6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right" vertical="center"/>
    </xf>
    <xf numFmtId="164" fontId="11" fillId="3" borderId="1" xfId="0" applyNumberFormat="1" applyFont="1" applyFill="1" applyBorder="1" applyAlignment="1">
      <alignment horizontal="right" vertical="center"/>
    </xf>
    <xf numFmtId="164" fontId="9" fillId="3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 wrapText="1"/>
    </xf>
    <xf numFmtId="164" fontId="9" fillId="3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164" fontId="11" fillId="3" borderId="1" xfId="0" applyNumberFormat="1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164" fontId="11" fillId="2" borderId="1" xfId="0" applyNumberFormat="1" applyFont="1" applyFill="1" applyBorder="1" applyAlignment="1">
      <alignment horizontal="right" vertical="center"/>
    </xf>
    <xf numFmtId="49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horizontal="right" vertical="center" wrapText="1"/>
    </xf>
    <xf numFmtId="164" fontId="6" fillId="0" borderId="1" xfId="0" applyNumberFormat="1" applyFont="1" applyFill="1" applyBorder="1" applyAlignment="1">
      <alignment horizontal="right" vertical="center"/>
    </xf>
    <xf numFmtId="49" fontId="8" fillId="0" borderId="1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/>
    </xf>
    <xf numFmtId="164" fontId="8" fillId="2" borderId="1" xfId="0" applyNumberFormat="1" applyFont="1" applyFill="1" applyBorder="1" applyAlignment="1"/>
    <xf numFmtId="0" fontId="6" fillId="2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/>
    </xf>
    <xf numFmtId="164" fontId="6" fillId="3" borderId="1" xfId="0" applyNumberFormat="1" applyFont="1" applyFill="1" applyBorder="1" applyAlignment="1"/>
    <xf numFmtId="0" fontId="13" fillId="0" borderId="1" xfId="0" applyFont="1" applyBorder="1" applyAlignment="1">
      <alignment wrapText="1"/>
    </xf>
    <xf numFmtId="49" fontId="13" fillId="0" borderId="1" xfId="0" applyNumberFormat="1" applyFont="1" applyFill="1" applyBorder="1" applyAlignment="1">
      <alignment horizontal="center" wrapText="1"/>
    </xf>
    <xf numFmtId="49" fontId="8" fillId="0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wrapText="1"/>
    </xf>
    <xf numFmtId="49" fontId="6" fillId="0" borderId="1" xfId="0" applyNumberFormat="1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center" wrapText="1"/>
    </xf>
    <xf numFmtId="0" fontId="13" fillId="0" borderId="1" xfId="0" applyFont="1" applyBorder="1" applyAlignment="1">
      <alignment vertical="center" wrapText="1"/>
    </xf>
    <xf numFmtId="164" fontId="8" fillId="3" borderId="1" xfId="0" applyNumberFormat="1" applyFont="1" applyFill="1" applyBorder="1" applyAlignment="1">
      <alignment horizontal="right" vertical="center"/>
    </xf>
    <xf numFmtId="164" fontId="6" fillId="2" borderId="1" xfId="0" applyNumberFormat="1" applyFont="1" applyFill="1" applyBorder="1" applyAlignment="1">
      <alignment vertical="center"/>
    </xf>
    <xf numFmtId="164" fontId="9" fillId="2" borderId="1" xfId="0" applyNumberFormat="1" applyFont="1" applyFill="1" applyBorder="1" applyAlignment="1">
      <alignment vertical="center"/>
    </xf>
    <xf numFmtId="49" fontId="11" fillId="0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wrapText="1"/>
    </xf>
    <xf numFmtId="164" fontId="13" fillId="2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left" wrapText="1"/>
    </xf>
    <xf numFmtId="3" fontId="8" fillId="0" borderId="1" xfId="0" applyNumberFormat="1" applyFont="1" applyFill="1" applyBorder="1" applyAlignment="1">
      <alignment horizontal="center" wrapText="1"/>
    </xf>
    <xf numFmtId="3" fontId="6" fillId="0" borderId="1" xfId="0" applyNumberFormat="1" applyFont="1" applyFill="1" applyBorder="1" applyAlignment="1">
      <alignment horizontal="center" wrapText="1"/>
    </xf>
    <xf numFmtId="3" fontId="11" fillId="0" borderId="1" xfId="0" applyNumberFormat="1" applyFont="1" applyFill="1" applyBorder="1" applyAlignment="1">
      <alignment horizont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164" fontId="16" fillId="0" borderId="0" xfId="0" applyNumberFormat="1" applyFont="1" applyAlignment="1"/>
    <xf numFmtId="0" fontId="2" fillId="0" borderId="0" xfId="0" applyFont="1" applyFill="1" applyAlignment="1"/>
    <xf numFmtId="164" fontId="15" fillId="0" borderId="0" xfId="0" applyNumberFormat="1" applyFont="1"/>
    <xf numFmtId="164" fontId="11" fillId="3" borderId="1" xfId="0" applyNumberFormat="1" applyFont="1" applyFill="1" applyBorder="1" applyAlignment="1">
      <alignment horizontal="right"/>
    </xf>
    <xf numFmtId="164" fontId="6" fillId="0" borderId="1" xfId="0" applyNumberFormat="1" applyFont="1" applyFill="1" applyBorder="1" applyAlignment="1"/>
    <xf numFmtId="0" fontId="5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0" xfId="0" applyFont="1"/>
    <xf numFmtId="0" fontId="12" fillId="0" borderId="0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wrapText="1"/>
    </xf>
    <xf numFmtId="0" fontId="11" fillId="3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6" fillId="0" borderId="0" xfId="0" applyFont="1" applyFill="1" applyAlignment="1">
      <alignment horizontal="justify"/>
    </xf>
    <xf numFmtId="0" fontId="0" fillId="0" borderId="0" xfId="0" applyFill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FF6699"/>
      <color rgb="FFFF99FF"/>
      <color rgb="FFFF9933"/>
      <color rgb="FF66FFFF"/>
      <color rgb="FF00FFFF"/>
      <color rgb="FFFF6600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5"/>
  <sheetViews>
    <sheetView tabSelected="1" workbookViewId="0">
      <selection activeCell="G11" sqref="G11"/>
    </sheetView>
  </sheetViews>
  <sheetFormatPr defaultRowHeight="15.05"/>
  <cols>
    <col min="1" max="1" width="99.109375" style="2" customWidth="1"/>
    <col min="2" max="2" width="6.6640625" style="84" customWidth="1"/>
    <col min="3" max="3" width="6.6640625" style="3" customWidth="1"/>
    <col min="4" max="4" width="16.21875" style="3" customWidth="1"/>
    <col min="5" max="5" width="6.33203125" style="3" customWidth="1"/>
    <col min="6" max="6" width="14.21875" style="2" customWidth="1"/>
    <col min="7" max="7" width="14.33203125" style="2" customWidth="1"/>
  </cols>
  <sheetData>
    <row r="1" spans="1:7" s="1" customFormat="1" ht="20.7">
      <c r="A1" s="82" t="s">
        <v>112</v>
      </c>
      <c r="B1" s="82"/>
      <c r="C1" s="82"/>
      <c r="D1" s="82"/>
      <c r="E1" s="82"/>
      <c r="F1" s="2"/>
      <c r="G1" s="2"/>
    </row>
    <row r="2" spans="1:7" s="1" customFormat="1" ht="17.55">
      <c r="A2" s="83" t="s">
        <v>113</v>
      </c>
      <c r="B2" s="83"/>
      <c r="C2" s="83"/>
      <c r="D2" s="83"/>
      <c r="E2" s="83"/>
      <c r="F2" s="2"/>
      <c r="G2" s="2"/>
    </row>
    <row r="3" spans="1:7" s="1" customFormat="1">
      <c r="A3" s="2"/>
      <c r="B3" s="84"/>
      <c r="C3" s="3"/>
      <c r="D3" s="3"/>
      <c r="E3" s="3"/>
      <c r="F3" s="2"/>
      <c r="G3" s="2"/>
    </row>
    <row r="4" spans="1:7" ht="15.65">
      <c r="A4" s="14"/>
      <c r="B4" s="85"/>
      <c r="C4" s="15"/>
      <c r="D4" s="15"/>
      <c r="E4" s="15"/>
      <c r="F4" s="16"/>
      <c r="G4" s="16" t="s">
        <v>82</v>
      </c>
    </row>
    <row r="5" spans="1:7" ht="15.65">
      <c r="A5" s="17" t="s">
        <v>0</v>
      </c>
      <c r="B5" s="86"/>
      <c r="C5" s="18" t="s">
        <v>23</v>
      </c>
      <c r="D5" s="18" t="s">
        <v>7</v>
      </c>
      <c r="E5" s="18" t="s">
        <v>24</v>
      </c>
      <c r="F5" s="19" t="s">
        <v>114</v>
      </c>
      <c r="G5" s="19" t="s">
        <v>115</v>
      </c>
    </row>
    <row r="6" spans="1:7" ht="15.65">
      <c r="A6" s="20" t="s">
        <v>1</v>
      </c>
      <c r="B6" s="87"/>
      <c r="C6" s="21"/>
      <c r="D6" s="22" t="s">
        <v>20</v>
      </c>
      <c r="E6" s="22"/>
      <c r="F6" s="23">
        <f>F7</f>
        <v>3535.9</v>
      </c>
      <c r="G6" s="23">
        <f t="shared" ref="G6" si="0">G7</f>
        <v>867.2</v>
      </c>
    </row>
    <row r="7" spans="1:7" ht="31.3">
      <c r="A7" s="33" t="s">
        <v>2</v>
      </c>
      <c r="B7" s="40"/>
      <c r="C7" s="21"/>
      <c r="D7" s="26" t="s">
        <v>53</v>
      </c>
      <c r="E7" s="26"/>
      <c r="F7" s="64">
        <f>SUM(F8:F10)</f>
        <v>3535.9</v>
      </c>
      <c r="G7" s="64">
        <f t="shared" ref="G7" si="1">SUM(G8:G10)</f>
        <v>867.2</v>
      </c>
    </row>
    <row r="8" spans="1:7" ht="15.65">
      <c r="A8" s="24"/>
      <c r="B8" s="40"/>
      <c r="C8" s="21" t="s">
        <v>25</v>
      </c>
      <c r="D8" s="26" t="s">
        <v>8</v>
      </c>
      <c r="E8" s="26">
        <v>100</v>
      </c>
      <c r="F8" s="27">
        <v>2306.9</v>
      </c>
      <c r="G8" s="27">
        <v>426.3</v>
      </c>
    </row>
    <row r="9" spans="1:7" ht="15.65">
      <c r="A9" s="28"/>
      <c r="B9" s="40"/>
      <c r="C9" s="21" t="s">
        <v>25</v>
      </c>
      <c r="D9" s="26" t="s">
        <v>8</v>
      </c>
      <c r="E9" s="26">
        <v>200</v>
      </c>
      <c r="F9" s="27">
        <v>1229</v>
      </c>
      <c r="G9" s="27">
        <v>440.9</v>
      </c>
    </row>
    <row r="10" spans="1:7" ht="15.65" hidden="1">
      <c r="A10" s="28"/>
      <c r="B10" s="40"/>
      <c r="C10" s="21" t="s">
        <v>25</v>
      </c>
      <c r="D10" s="26" t="s">
        <v>8</v>
      </c>
      <c r="E10" s="29">
        <v>800</v>
      </c>
      <c r="F10" s="30"/>
      <c r="G10" s="30"/>
    </row>
    <row r="11" spans="1:7" ht="15.65">
      <c r="A11" s="43" t="s">
        <v>3</v>
      </c>
      <c r="B11" s="88"/>
      <c r="C11" s="21"/>
      <c r="D11" s="22" t="s">
        <v>9</v>
      </c>
      <c r="E11" s="22"/>
      <c r="F11" s="23">
        <f>F12+F14+F19+F26+F30+F33+F34+F38</f>
        <v>9225.8000000000011</v>
      </c>
      <c r="G11" s="23">
        <f>G12+G14+G19+G26+G30+G33+G34+G38</f>
        <v>1541.3</v>
      </c>
    </row>
    <row r="12" spans="1:7" ht="15.65">
      <c r="A12" s="33" t="s">
        <v>78</v>
      </c>
      <c r="B12" s="40"/>
      <c r="C12" s="21"/>
      <c r="D12" s="26" t="s">
        <v>80</v>
      </c>
      <c r="E12" s="26"/>
      <c r="F12" s="37">
        <f>F13</f>
        <v>1774.7</v>
      </c>
      <c r="G12" s="37">
        <f t="shared" ref="G12" si="2">G13</f>
        <v>291.2</v>
      </c>
    </row>
    <row r="13" spans="1:7" ht="15.65">
      <c r="A13" s="33"/>
      <c r="B13" s="40"/>
      <c r="C13" s="21" t="s">
        <v>26</v>
      </c>
      <c r="D13" s="26" t="s">
        <v>10</v>
      </c>
      <c r="E13" s="26">
        <v>100</v>
      </c>
      <c r="F13" s="27">
        <v>1774.7</v>
      </c>
      <c r="G13" s="27">
        <v>291.2</v>
      </c>
    </row>
    <row r="14" spans="1:7" ht="15.65">
      <c r="A14" s="33" t="s">
        <v>4</v>
      </c>
      <c r="B14" s="40"/>
      <c r="C14" s="21"/>
      <c r="D14" s="26" t="s">
        <v>29</v>
      </c>
      <c r="E14" s="26"/>
      <c r="F14" s="65">
        <f>F16+F17+F18+F15</f>
        <v>1379.1000000000001</v>
      </c>
      <c r="G14" s="65">
        <f t="shared" ref="G14" si="3">G16+G17+G18+G15</f>
        <v>217.6</v>
      </c>
    </row>
    <row r="15" spans="1:7" ht="15.65" hidden="1">
      <c r="A15" s="24"/>
      <c r="B15" s="89" t="s">
        <v>67</v>
      </c>
      <c r="C15" s="21" t="s">
        <v>27</v>
      </c>
      <c r="D15" s="26" t="s">
        <v>96</v>
      </c>
      <c r="E15" s="26">
        <v>200</v>
      </c>
      <c r="F15" s="32"/>
      <c r="G15" s="32"/>
    </row>
    <row r="16" spans="1:7" ht="15.65">
      <c r="A16" s="25"/>
      <c r="B16" s="40"/>
      <c r="C16" s="21" t="s">
        <v>27</v>
      </c>
      <c r="D16" s="26" t="s">
        <v>11</v>
      </c>
      <c r="E16" s="26">
        <v>100</v>
      </c>
      <c r="F16" s="31">
        <v>924.7</v>
      </c>
      <c r="G16" s="31">
        <v>158.6</v>
      </c>
    </row>
    <row r="17" spans="1:7" ht="15.65">
      <c r="A17" s="66"/>
      <c r="B17" s="40"/>
      <c r="C17" s="21" t="s">
        <v>27</v>
      </c>
      <c r="D17" s="26" t="s">
        <v>11</v>
      </c>
      <c r="E17" s="26">
        <v>200</v>
      </c>
      <c r="F17" s="32">
        <v>450</v>
      </c>
      <c r="G17" s="32">
        <v>59</v>
      </c>
    </row>
    <row r="18" spans="1:7" ht="15.65">
      <c r="A18" s="24"/>
      <c r="B18" s="40"/>
      <c r="C18" s="21" t="s">
        <v>27</v>
      </c>
      <c r="D18" s="26" t="s">
        <v>11</v>
      </c>
      <c r="E18" s="26">
        <v>800</v>
      </c>
      <c r="F18" s="32">
        <v>4.4000000000000004</v>
      </c>
      <c r="G18" s="32"/>
    </row>
    <row r="19" spans="1:7" ht="15.65">
      <c r="A19" s="33" t="s">
        <v>83</v>
      </c>
      <c r="B19" s="40"/>
      <c r="C19" s="21"/>
      <c r="D19" s="26" t="s">
        <v>28</v>
      </c>
      <c r="E19" s="26"/>
      <c r="F19" s="65">
        <f>SUM(F20:F25)</f>
        <v>5001.8</v>
      </c>
      <c r="G19" s="65">
        <f t="shared" ref="G19" si="4">SUM(G20:G25)</f>
        <v>851.9</v>
      </c>
    </row>
    <row r="20" spans="1:7" ht="15.65">
      <c r="A20" s="25"/>
      <c r="B20" s="40"/>
      <c r="C20" s="21" t="s">
        <v>30</v>
      </c>
      <c r="D20" s="26" t="s">
        <v>21</v>
      </c>
      <c r="E20" s="26">
        <v>100</v>
      </c>
      <c r="F20" s="34">
        <v>4100.3</v>
      </c>
      <c r="G20" s="34">
        <v>802.5</v>
      </c>
    </row>
    <row r="21" spans="1:7" ht="15.65">
      <c r="A21" s="28"/>
      <c r="B21" s="40"/>
      <c r="C21" s="21" t="s">
        <v>30</v>
      </c>
      <c r="D21" s="26" t="s">
        <v>21</v>
      </c>
      <c r="E21" s="26">
        <v>200</v>
      </c>
      <c r="F21" s="34">
        <v>700.5</v>
      </c>
      <c r="G21" s="34">
        <v>47.4</v>
      </c>
    </row>
    <row r="22" spans="1:7" ht="15.65">
      <c r="A22" s="35"/>
      <c r="B22" s="40"/>
      <c r="C22" s="21" t="s">
        <v>30</v>
      </c>
      <c r="D22" s="26" t="s">
        <v>21</v>
      </c>
      <c r="E22" s="29">
        <v>800</v>
      </c>
      <c r="F22" s="36">
        <v>3</v>
      </c>
      <c r="G22" s="36"/>
    </row>
    <row r="23" spans="1:7" s="1" customFormat="1" ht="15.65">
      <c r="A23" s="35"/>
      <c r="B23" s="89" t="s">
        <v>67</v>
      </c>
      <c r="C23" s="21" t="s">
        <v>30</v>
      </c>
      <c r="D23" s="26" t="s">
        <v>111</v>
      </c>
      <c r="E23" s="26">
        <v>200</v>
      </c>
      <c r="F23" s="36">
        <v>100</v>
      </c>
      <c r="G23" s="36"/>
    </row>
    <row r="24" spans="1:7" ht="15.65">
      <c r="A24" s="35"/>
      <c r="B24" s="40"/>
      <c r="C24" s="21" t="s">
        <v>30</v>
      </c>
      <c r="D24" s="26" t="s">
        <v>31</v>
      </c>
      <c r="E24" s="26">
        <v>200</v>
      </c>
      <c r="F24" s="36">
        <v>80</v>
      </c>
      <c r="G24" s="36"/>
    </row>
    <row r="25" spans="1:7" ht="15.65">
      <c r="A25" s="35"/>
      <c r="B25" s="40"/>
      <c r="C25" s="21" t="s">
        <v>30</v>
      </c>
      <c r="D25" s="26" t="s">
        <v>31</v>
      </c>
      <c r="E25" s="26">
        <v>800</v>
      </c>
      <c r="F25" s="36">
        <v>18</v>
      </c>
      <c r="G25" s="36">
        <v>2</v>
      </c>
    </row>
    <row r="26" spans="1:7" ht="15.65">
      <c r="A26" s="33" t="s">
        <v>5</v>
      </c>
      <c r="B26" s="40"/>
      <c r="C26" s="21"/>
      <c r="D26" s="26" t="s">
        <v>32</v>
      </c>
      <c r="E26" s="26"/>
      <c r="F26" s="64">
        <f>F27+F28+F29</f>
        <v>239.1</v>
      </c>
      <c r="G26" s="64">
        <f>G27+G28+G29</f>
        <v>47</v>
      </c>
    </row>
    <row r="27" spans="1:7" ht="15.65">
      <c r="A27" s="33"/>
      <c r="B27" s="40"/>
      <c r="C27" s="21" t="s">
        <v>33</v>
      </c>
      <c r="D27" s="26" t="s">
        <v>12</v>
      </c>
      <c r="E27" s="26">
        <v>800</v>
      </c>
      <c r="F27" s="27">
        <v>10</v>
      </c>
      <c r="G27" s="27"/>
    </row>
    <row r="28" spans="1:7" ht="15.65">
      <c r="A28" s="33"/>
      <c r="B28" s="40"/>
      <c r="C28" s="21" t="s">
        <v>34</v>
      </c>
      <c r="D28" s="26" t="s">
        <v>13</v>
      </c>
      <c r="E28" s="26">
        <v>700</v>
      </c>
      <c r="F28" s="27">
        <v>1</v>
      </c>
      <c r="G28" s="27"/>
    </row>
    <row r="29" spans="1:7" ht="15.65">
      <c r="A29" s="33"/>
      <c r="B29" s="40"/>
      <c r="C29" s="21" t="s">
        <v>27</v>
      </c>
      <c r="D29" s="26" t="s">
        <v>108</v>
      </c>
      <c r="E29" s="26">
        <v>500</v>
      </c>
      <c r="F29" s="27">
        <v>228.1</v>
      </c>
      <c r="G29" s="27">
        <v>47</v>
      </c>
    </row>
    <row r="30" spans="1:7" ht="31.3">
      <c r="A30" s="53" t="s">
        <v>84</v>
      </c>
      <c r="B30" s="71"/>
      <c r="C30" s="47"/>
      <c r="D30" s="26" t="s">
        <v>35</v>
      </c>
      <c r="E30" s="26"/>
      <c r="F30" s="64">
        <f>F31+F32</f>
        <v>30</v>
      </c>
      <c r="G30" s="64">
        <f t="shared" ref="G30" si="5">G31+G32</f>
        <v>0</v>
      </c>
    </row>
    <row r="31" spans="1:7" ht="15.65">
      <c r="A31" s="67"/>
      <c r="B31" s="71"/>
      <c r="C31" s="47" t="s">
        <v>36</v>
      </c>
      <c r="D31" s="26" t="s">
        <v>98</v>
      </c>
      <c r="E31" s="26">
        <v>200</v>
      </c>
      <c r="F31" s="27">
        <v>28</v>
      </c>
      <c r="G31" s="27"/>
    </row>
    <row r="32" spans="1:7" ht="15.65">
      <c r="A32" s="67"/>
      <c r="B32" s="71"/>
      <c r="C32" s="47" t="s">
        <v>37</v>
      </c>
      <c r="D32" s="26" t="s">
        <v>14</v>
      </c>
      <c r="E32" s="26">
        <v>200</v>
      </c>
      <c r="F32" s="27">
        <v>2</v>
      </c>
      <c r="G32" s="27"/>
    </row>
    <row r="33" spans="1:7" ht="15.65">
      <c r="A33" s="33" t="s">
        <v>85</v>
      </c>
      <c r="B33" s="40"/>
      <c r="C33" s="21" t="s">
        <v>38</v>
      </c>
      <c r="D33" s="26" t="s">
        <v>15</v>
      </c>
      <c r="E33" s="26">
        <v>300</v>
      </c>
      <c r="F33" s="27">
        <v>112</v>
      </c>
      <c r="G33" s="27">
        <v>19.2</v>
      </c>
    </row>
    <row r="34" spans="1:7" ht="31.3">
      <c r="A34" s="33" t="s">
        <v>70</v>
      </c>
      <c r="B34" s="40"/>
      <c r="C34" s="21"/>
      <c r="D34" s="26" t="s">
        <v>58</v>
      </c>
      <c r="E34" s="26"/>
      <c r="F34" s="37">
        <f>F35+F36+F37</f>
        <v>465.1</v>
      </c>
      <c r="G34" s="37">
        <f t="shared" ref="G34" si="6">G35+G36+G37</f>
        <v>75.899999999999991</v>
      </c>
    </row>
    <row r="35" spans="1:7" ht="15.65">
      <c r="A35" s="33"/>
      <c r="B35" s="40"/>
      <c r="C35" s="21" t="s">
        <v>52</v>
      </c>
      <c r="D35" s="26" t="s">
        <v>48</v>
      </c>
      <c r="E35" s="26">
        <v>200</v>
      </c>
      <c r="F35" s="31">
        <v>10</v>
      </c>
      <c r="G35" s="31"/>
    </row>
    <row r="36" spans="1:7" ht="15.65">
      <c r="A36" s="38"/>
      <c r="B36" s="89" t="s">
        <v>67</v>
      </c>
      <c r="C36" s="39" t="s">
        <v>52</v>
      </c>
      <c r="D36" s="29" t="s">
        <v>71</v>
      </c>
      <c r="E36" s="29">
        <v>200</v>
      </c>
      <c r="F36" s="31">
        <v>177.1</v>
      </c>
      <c r="G36" s="31">
        <v>3.8</v>
      </c>
    </row>
    <row r="37" spans="1:7" ht="15.65">
      <c r="A37" s="38"/>
      <c r="B37" s="40" t="s">
        <v>69</v>
      </c>
      <c r="C37" s="39" t="s">
        <v>52</v>
      </c>
      <c r="D37" s="29" t="s">
        <v>71</v>
      </c>
      <c r="E37" s="29">
        <v>200</v>
      </c>
      <c r="F37" s="31">
        <v>278</v>
      </c>
      <c r="G37" s="31">
        <v>72.099999999999994</v>
      </c>
    </row>
    <row r="38" spans="1:7" ht="31.3">
      <c r="A38" s="33" t="s">
        <v>86</v>
      </c>
      <c r="B38" s="40"/>
      <c r="C38" s="21"/>
      <c r="D38" s="26" t="s">
        <v>40</v>
      </c>
      <c r="E38" s="26"/>
      <c r="F38" s="41">
        <f>F39+F40</f>
        <v>224</v>
      </c>
      <c r="G38" s="41">
        <f t="shared" ref="G38" si="7">G39+G40</f>
        <v>38.5</v>
      </c>
    </row>
    <row r="39" spans="1:7" ht="15.65">
      <c r="A39" s="25"/>
      <c r="B39" s="90" t="s">
        <v>68</v>
      </c>
      <c r="C39" s="42" t="s">
        <v>41</v>
      </c>
      <c r="D39" s="48" t="s">
        <v>16</v>
      </c>
      <c r="E39" s="49">
        <v>100</v>
      </c>
      <c r="F39" s="80">
        <v>199.2</v>
      </c>
      <c r="G39" s="80">
        <v>38.5</v>
      </c>
    </row>
    <row r="40" spans="1:7" ht="15.65">
      <c r="A40" s="33"/>
      <c r="B40" s="90" t="s">
        <v>68</v>
      </c>
      <c r="C40" s="42" t="s">
        <v>41</v>
      </c>
      <c r="D40" s="48" t="s">
        <v>16</v>
      </c>
      <c r="E40" s="49">
        <v>200</v>
      </c>
      <c r="F40" s="80">
        <v>24.8</v>
      </c>
      <c r="G40" s="80"/>
    </row>
    <row r="41" spans="1:7" ht="15.65">
      <c r="A41" s="43" t="s">
        <v>6</v>
      </c>
      <c r="B41" s="88"/>
      <c r="C41" s="21"/>
      <c r="D41" s="22" t="s">
        <v>17</v>
      </c>
      <c r="E41" s="22"/>
      <c r="F41" s="68">
        <f>F42+F47+F55+F60+F61+F63+F68+F69</f>
        <v>3859.7</v>
      </c>
      <c r="G41" s="68">
        <f>G42+G47+G55+G60+G61+G63+G68+G69</f>
        <v>503.1</v>
      </c>
    </row>
    <row r="42" spans="1:7" ht="15.65">
      <c r="A42" s="33" t="s">
        <v>99</v>
      </c>
      <c r="B42" s="40"/>
      <c r="C42" s="21"/>
      <c r="D42" s="26" t="s">
        <v>54</v>
      </c>
      <c r="E42" s="26"/>
      <c r="F42" s="65">
        <f>F44+F45+F46+F43</f>
        <v>1059.1999999999998</v>
      </c>
      <c r="G42" s="65">
        <f t="shared" ref="G42" si="8">G44+G45+G46+G43</f>
        <v>427.2</v>
      </c>
    </row>
    <row r="43" spans="1:7" ht="15.65" hidden="1">
      <c r="A43" s="24"/>
      <c r="B43" s="89" t="s">
        <v>67</v>
      </c>
      <c r="C43" s="39" t="s">
        <v>44</v>
      </c>
      <c r="D43" s="29" t="s">
        <v>91</v>
      </c>
      <c r="E43" s="29">
        <v>200</v>
      </c>
      <c r="F43" s="32"/>
      <c r="G43" s="32"/>
    </row>
    <row r="44" spans="1:7" ht="15.65">
      <c r="A44" s="44"/>
      <c r="B44" s="40"/>
      <c r="C44" s="21" t="s">
        <v>44</v>
      </c>
      <c r="D44" s="26" t="s">
        <v>18</v>
      </c>
      <c r="E44" s="26">
        <v>200</v>
      </c>
      <c r="F44" s="32">
        <v>957.9</v>
      </c>
      <c r="G44" s="32">
        <v>427.2</v>
      </c>
    </row>
    <row r="45" spans="1:7" ht="15.65">
      <c r="A45" s="45"/>
      <c r="B45" s="89" t="s">
        <v>67</v>
      </c>
      <c r="C45" s="39" t="s">
        <v>44</v>
      </c>
      <c r="D45" s="29" t="s">
        <v>22</v>
      </c>
      <c r="E45" s="29">
        <v>200</v>
      </c>
      <c r="F45" s="31">
        <v>89.2</v>
      </c>
      <c r="G45" s="31"/>
    </row>
    <row r="46" spans="1:7" ht="15.65">
      <c r="A46" s="45"/>
      <c r="B46" s="40" t="s">
        <v>69</v>
      </c>
      <c r="C46" s="21" t="s">
        <v>44</v>
      </c>
      <c r="D46" s="29" t="s">
        <v>22</v>
      </c>
      <c r="E46" s="29">
        <v>200</v>
      </c>
      <c r="F46" s="31">
        <v>12.1</v>
      </c>
      <c r="G46" s="31"/>
    </row>
    <row r="47" spans="1:7" ht="15.65">
      <c r="A47" s="24" t="s">
        <v>100</v>
      </c>
      <c r="B47" s="40"/>
      <c r="C47" s="21"/>
      <c r="D47" s="26" t="s">
        <v>43</v>
      </c>
      <c r="E47" s="26"/>
      <c r="F47" s="37">
        <f>F48+F49+F50+F51+F52+F53+F54</f>
        <v>568.9</v>
      </c>
      <c r="G47" s="37">
        <f>G48+G49+G50+G51+G52+G53+G54</f>
        <v>75.900000000000006</v>
      </c>
    </row>
    <row r="48" spans="1:7" ht="15.65" hidden="1">
      <c r="A48" s="24"/>
      <c r="B48" s="89" t="s">
        <v>67</v>
      </c>
      <c r="C48" s="21" t="s">
        <v>44</v>
      </c>
      <c r="D48" s="26" t="s">
        <v>81</v>
      </c>
      <c r="E48" s="26">
        <v>200</v>
      </c>
      <c r="F48" s="27"/>
      <c r="G48" s="27"/>
    </row>
    <row r="49" spans="1:7" ht="15.65">
      <c r="A49" s="24"/>
      <c r="B49" s="40"/>
      <c r="C49" s="21" t="s">
        <v>44</v>
      </c>
      <c r="D49" s="26" t="s">
        <v>90</v>
      </c>
      <c r="E49" s="26">
        <v>200</v>
      </c>
      <c r="F49" s="27">
        <v>150</v>
      </c>
      <c r="G49" s="27"/>
    </row>
    <row r="50" spans="1:7" ht="15.65">
      <c r="A50" s="24"/>
      <c r="B50" s="40"/>
      <c r="C50" s="21" t="s">
        <v>44</v>
      </c>
      <c r="D50" s="26" t="s">
        <v>79</v>
      </c>
      <c r="E50" s="26">
        <v>200</v>
      </c>
      <c r="F50" s="27">
        <v>200</v>
      </c>
      <c r="G50" s="27"/>
    </row>
    <row r="51" spans="1:7" ht="15.65">
      <c r="A51" s="66"/>
      <c r="B51" s="40"/>
      <c r="C51" s="21" t="s">
        <v>44</v>
      </c>
      <c r="D51" s="26" t="s">
        <v>19</v>
      </c>
      <c r="E51" s="26">
        <v>200</v>
      </c>
      <c r="F51" s="27">
        <v>218.9</v>
      </c>
      <c r="G51" s="27">
        <v>75.900000000000006</v>
      </c>
    </row>
    <row r="52" spans="1:7" ht="15.65" hidden="1">
      <c r="A52" s="66"/>
      <c r="B52" s="89" t="s">
        <v>67</v>
      </c>
      <c r="C52" s="21" t="s">
        <v>44</v>
      </c>
      <c r="D52" s="26" t="s">
        <v>97</v>
      </c>
      <c r="E52" s="26">
        <v>200</v>
      </c>
      <c r="F52" s="27"/>
      <c r="G52" s="27"/>
    </row>
    <row r="53" spans="1:7" ht="15.65">
      <c r="A53" s="69"/>
      <c r="B53" s="40"/>
      <c r="C53" s="21" t="s">
        <v>44</v>
      </c>
      <c r="D53" s="26" t="s">
        <v>49</v>
      </c>
      <c r="E53" s="26">
        <v>200</v>
      </c>
      <c r="F53" s="27"/>
      <c r="G53" s="27"/>
    </row>
    <row r="54" spans="1:7" ht="15.65">
      <c r="A54" s="70" t="s">
        <v>93</v>
      </c>
      <c r="B54" s="40"/>
      <c r="C54" s="21" t="s">
        <v>44</v>
      </c>
      <c r="D54" s="26" t="s">
        <v>92</v>
      </c>
      <c r="E54" s="26">
        <v>200</v>
      </c>
      <c r="F54" s="27"/>
      <c r="G54" s="27"/>
    </row>
    <row r="55" spans="1:7" ht="15.65">
      <c r="A55" s="33" t="s">
        <v>101</v>
      </c>
      <c r="B55" s="40"/>
      <c r="C55" s="21"/>
      <c r="D55" s="26" t="s">
        <v>63</v>
      </c>
      <c r="E55" s="26"/>
      <c r="F55" s="46">
        <f>F56+F57+F58+F59</f>
        <v>220</v>
      </c>
      <c r="G55" s="46">
        <f t="shared" ref="G55" si="9">G56+G57+G58+G59</f>
        <v>0</v>
      </c>
    </row>
    <row r="56" spans="1:7" ht="15.65">
      <c r="A56" s="28"/>
      <c r="B56" s="40"/>
      <c r="C56" s="21" t="s">
        <v>44</v>
      </c>
      <c r="D56" s="26" t="s">
        <v>89</v>
      </c>
      <c r="E56" s="26">
        <v>200</v>
      </c>
      <c r="F56" s="27">
        <v>220</v>
      </c>
      <c r="G56" s="27"/>
    </row>
    <row r="57" spans="1:7" ht="15.65">
      <c r="A57" s="35"/>
      <c r="B57" s="40"/>
      <c r="C57" s="21" t="s">
        <v>44</v>
      </c>
      <c r="D57" s="26" t="s">
        <v>45</v>
      </c>
      <c r="E57" s="26">
        <v>200</v>
      </c>
      <c r="F57" s="27"/>
      <c r="G57" s="27"/>
    </row>
    <row r="58" spans="1:7" ht="15.65" hidden="1">
      <c r="A58" s="35"/>
      <c r="B58" s="91" t="s">
        <v>87</v>
      </c>
      <c r="C58" s="47" t="s">
        <v>44</v>
      </c>
      <c r="D58" s="48" t="s">
        <v>88</v>
      </c>
      <c r="E58" s="49">
        <v>200</v>
      </c>
      <c r="F58" s="27"/>
      <c r="G58" s="27"/>
    </row>
    <row r="59" spans="1:7" ht="15.65" hidden="1">
      <c r="A59" s="35"/>
      <c r="B59" s="71" t="s">
        <v>69</v>
      </c>
      <c r="C59" s="47" t="s">
        <v>44</v>
      </c>
      <c r="D59" s="48" t="s">
        <v>88</v>
      </c>
      <c r="E59" s="49">
        <v>200</v>
      </c>
      <c r="F59" s="27"/>
      <c r="G59" s="27"/>
    </row>
    <row r="60" spans="1:7" ht="31.3">
      <c r="A60" s="35" t="s">
        <v>102</v>
      </c>
      <c r="B60" s="40"/>
      <c r="C60" s="21" t="s">
        <v>44</v>
      </c>
      <c r="D60" s="26" t="s">
        <v>46</v>
      </c>
      <c r="E60" s="26">
        <v>200</v>
      </c>
      <c r="F60" s="27">
        <v>10</v>
      </c>
      <c r="G60" s="27"/>
    </row>
    <row r="61" spans="1:7" ht="15.65">
      <c r="A61" s="35" t="s">
        <v>103</v>
      </c>
      <c r="B61" s="40"/>
      <c r="C61" s="21"/>
      <c r="D61" s="26" t="s">
        <v>64</v>
      </c>
      <c r="E61" s="26"/>
      <c r="F61" s="41">
        <f>F62</f>
        <v>45</v>
      </c>
      <c r="G61" s="41">
        <f t="shared" ref="G61" si="10">G62</f>
        <v>0</v>
      </c>
    </row>
    <row r="62" spans="1:7" ht="15.65">
      <c r="A62" s="35"/>
      <c r="B62" s="40"/>
      <c r="C62" s="21" t="s">
        <v>50</v>
      </c>
      <c r="D62" s="26" t="s">
        <v>110</v>
      </c>
      <c r="E62" s="26">
        <v>500</v>
      </c>
      <c r="F62" s="27">
        <v>45</v>
      </c>
      <c r="G62" s="27"/>
    </row>
    <row r="63" spans="1:7" ht="15.65">
      <c r="A63" s="35" t="s">
        <v>105</v>
      </c>
      <c r="B63" s="40"/>
      <c r="C63" s="21"/>
      <c r="D63" s="26" t="s">
        <v>65</v>
      </c>
      <c r="E63" s="26"/>
      <c r="F63" s="46">
        <f>SUM(F64:F67)</f>
        <v>851.1</v>
      </c>
      <c r="G63" s="46">
        <f t="shared" ref="G63" si="11">SUM(G64:G67)</f>
        <v>0</v>
      </c>
    </row>
    <row r="64" spans="1:7" ht="15.65" hidden="1">
      <c r="A64" s="35"/>
      <c r="B64" s="40"/>
      <c r="C64" s="21" t="s">
        <v>39</v>
      </c>
      <c r="D64" s="26" t="s">
        <v>59</v>
      </c>
      <c r="E64" s="26">
        <v>200</v>
      </c>
      <c r="F64" s="27"/>
      <c r="G64" s="27"/>
    </row>
    <row r="65" spans="1:7" ht="15.65">
      <c r="A65" s="28"/>
      <c r="B65" s="40"/>
      <c r="C65" s="21" t="s">
        <v>44</v>
      </c>
      <c r="D65" s="26" t="s">
        <v>59</v>
      </c>
      <c r="E65" s="26">
        <v>200</v>
      </c>
      <c r="F65" s="27">
        <v>20</v>
      </c>
      <c r="G65" s="27"/>
    </row>
    <row r="66" spans="1:7" ht="15.65">
      <c r="A66" s="28"/>
      <c r="B66" s="89" t="s">
        <v>67</v>
      </c>
      <c r="C66" s="21" t="s">
        <v>44</v>
      </c>
      <c r="D66" s="26" t="s">
        <v>95</v>
      </c>
      <c r="E66" s="26">
        <v>200</v>
      </c>
      <c r="F66" s="27">
        <v>255.5</v>
      </c>
      <c r="G66" s="27"/>
    </row>
    <row r="67" spans="1:7" ht="15.65">
      <c r="A67" s="28"/>
      <c r="B67" s="40" t="s">
        <v>69</v>
      </c>
      <c r="C67" s="21" t="s">
        <v>44</v>
      </c>
      <c r="D67" s="26" t="s">
        <v>95</v>
      </c>
      <c r="E67" s="26">
        <v>200</v>
      </c>
      <c r="F67" s="27">
        <v>575.6</v>
      </c>
      <c r="G67" s="27"/>
    </row>
    <row r="68" spans="1:7" ht="15.65" hidden="1">
      <c r="A68" s="35" t="s">
        <v>72</v>
      </c>
      <c r="B68" s="92"/>
      <c r="C68" s="21" t="s">
        <v>39</v>
      </c>
      <c r="D68" s="29" t="s">
        <v>62</v>
      </c>
      <c r="E68" s="29">
        <v>200</v>
      </c>
      <c r="F68" s="27"/>
      <c r="G68" s="27"/>
    </row>
    <row r="69" spans="1:7" ht="15.65">
      <c r="A69" s="33" t="s">
        <v>104</v>
      </c>
      <c r="B69" s="40"/>
      <c r="C69" s="21"/>
      <c r="D69" s="29" t="s">
        <v>60</v>
      </c>
      <c r="E69" s="29"/>
      <c r="F69" s="37">
        <f>F70+F71+F72</f>
        <v>1105.5</v>
      </c>
      <c r="G69" s="37">
        <f t="shared" ref="G69" si="12">G70+G71+G72</f>
        <v>0</v>
      </c>
    </row>
    <row r="70" spans="1:7" ht="15.65">
      <c r="A70" s="33"/>
      <c r="B70" s="40"/>
      <c r="C70" s="21" t="s">
        <v>39</v>
      </c>
      <c r="D70" s="29" t="s">
        <v>55</v>
      </c>
      <c r="E70" s="29">
        <v>200</v>
      </c>
      <c r="F70" s="27">
        <v>46</v>
      </c>
      <c r="G70" s="27"/>
    </row>
    <row r="71" spans="1:7" ht="15.65">
      <c r="A71" s="33"/>
      <c r="B71" s="91" t="s">
        <v>87</v>
      </c>
      <c r="C71" s="42" t="s">
        <v>39</v>
      </c>
      <c r="D71" s="48" t="s">
        <v>94</v>
      </c>
      <c r="E71" s="48">
        <v>200</v>
      </c>
      <c r="F71" s="27">
        <v>529.70000000000005</v>
      </c>
      <c r="G71" s="27"/>
    </row>
    <row r="72" spans="1:7" ht="15.65">
      <c r="A72" s="33"/>
      <c r="B72" s="71" t="s">
        <v>69</v>
      </c>
      <c r="C72" s="42" t="s">
        <v>39</v>
      </c>
      <c r="D72" s="48" t="s">
        <v>94</v>
      </c>
      <c r="E72" s="48">
        <v>200</v>
      </c>
      <c r="F72" s="27">
        <v>529.79999999999995</v>
      </c>
      <c r="G72" s="27"/>
    </row>
    <row r="73" spans="1:7" ht="31.3">
      <c r="A73" s="50" t="s">
        <v>73</v>
      </c>
      <c r="B73" s="93"/>
      <c r="C73" s="57"/>
      <c r="D73" s="51" t="s">
        <v>56</v>
      </c>
      <c r="E73" s="72"/>
      <c r="F73" s="52">
        <f>F74</f>
        <v>16</v>
      </c>
      <c r="G73" s="52">
        <f t="shared" ref="G73" si="13">G74</f>
        <v>0</v>
      </c>
    </row>
    <row r="74" spans="1:7" ht="21.95" customHeight="1">
      <c r="A74" s="53" t="s">
        <v>74</v>
      </c>
      <c r="B74" s="71"/>
      <c r="C74" s="57"/>
      <c r="D74" s="54" t="s">
        <v>109</v>
      </c>
      <c r="E74" s="73"/>
      <c r="F74" s="81">
        <f>F75+F76</f>
        <v>16</v>
      </c>
      <c r="G74" s="81">
        <f t="shared" ref="G74" si="14">G75+G76</f>
        <v>0</v>
      </c>
    </row>
    <row r="75" spans="1:7" s="1" customFormat="1" ht="15.65">
      <c r="A75" s="53"/>
      <c r="B75" s="71"/>
      <c r="C75" s="57" t="s">
        <v>39</v>
      </c>
      <c r="D75" s="54" t="s">
        <v>57</v>
      </c>
      <c r="E75" s="73">
        <v>200</v>
      </c>
      <c r="F75" s="55">
        <v>15</v>
      </c>
      <c r="G75" s="55"/>
    </row>
    <row r="76" spans="1:7" s="1" customFormat="1" ht="15.65">
      <c r="A76" s="53"/>
      <c r="B76" s="71"/>
      <c r="C76" s="57" t="s">
        <v>39</v>
      </c>
      <c r="D76" s="54" t="s">
        <v>57</v>
      </c>
      <c r="E76" s="73">
        <v>500</v>
      </c>
      <c r="F76" s="55">
        <v>1</v>
      </c>
      <c r="G76" s="55"/>
    </row>
    <row r="77" spans="1:7" ht="15.65">
      <c r="A77" s="56" t="s">
        <v>75</v>
      </c>
      <c r="B77" s="94"/>
      <c r="C77" s="57"/>
      <c r="D77" s="58" t="s">
        <v>61</v>
      </c>
      <c r="E77" s="72"/>
      <c r="F77" s="52">
        <f>F78+F79+F80</f>
        <v>1799.5</v>
      </c>
      <c r="G77" s="52">
        <f t="shared" ref="G77" si="15">G78+G79+G80</f>
        <v>0</v>
      </c>
    </row>
    <row r="78" spans="1:7" ht="31.3">
      <c r="A78" s="59" t="s">
        <v>106</v>
      </c>
      <c r="B78" s="95"/>
      <c r="C78" s="57" t="s">
        <v>42</v>
      </c>
      <c r="D78" s="60" t="s">
        <v>66</v>
      </c>
      <c r="E78" s="73">
        <v>200</v>
      </c>
      <c r="F78" s="55">
        <v>1799.5</v>
      </c>
      <c r="G78" s="55"/>
    </row>
    <row r="79" spans="1:7" ht="15.65">
      <c r="A79" s="59"/>
      <c r="B79" s="89" t="s">
        <v>67</v>
      </c>
      <c r="C79" s="61" t="s">
        <v>42</v>
      </c>
      <c r="D79" s="48" t="s">
        <v>107</v>
      </c>
      <c r="E79" s="74">
        <v>200</v>
      </c>
      <c r="F79" s="55"/>
      <c r="G79" s="55"/>
    </row>
    <row r="80" spans="1:7" ht="15.65">
      <c r="A80" s="59"/>
      <c r="B80" s="40" t="s">
        <v>69</v>
      </c>
      <c r="C80" s="61" t="s">
        <v>42</v>
      </c>
      <c r="D80" s="48" t="s">
        <v>107</v>
      </c>
      <c r="E80" s="74">
        <v>200</v>
      </c>
      <c r="F80" s="55"/>
      <c r="G80" s="55"/>
    </row>
    <row r="81" spans="1:7" ht="15.65">
      <c r="A81" s="62" t="s">
        <v>76</v>
      </c>
      <c r="B81" s="87"/>
      <c r="C81" s="75" t="s">
        <v>47</v>
      </c>
      <c r="D81" s="76" t="s">
        <v>51</v>
      </c>
      <c r="E81" s="76">
        <v>800</v>
      </c>
      <c r="F81" s="63"/>
      <c r="G81" s="63"/>
    </row>
    <row r="82" spans="1:7" ht="15.65">
      <c r="A82" s="20" t="s">
        <v>77</v>
      </c>
      <c r="B82" s="87"/>
      <c r="C82" s="21"/>
      <c r="D82" s="22"/>
      <c r="E82" s="22"/>
      <c r="F82" s="23">
        <f>F6+F11+F41+F73+F81+F77</f>
        <v>18436.900000000001</v>
      </c>
      <c r="G82" s="23">
        <f>G6+G11+G41+G73+G81+G77</f>
        <v>2911.6</v>
      </c>
    </row>
    <row r="83" spans="1:7">
      <c r="A83" s="4"/>
      <c r="D83" s="5"/>
      <c r="E83" s="5"/>
      <c r="F83" s="6"/>
      <c r="G83" s="6"/>
    </row>
    <row r="84" spans="1:7" ht="15.65">
      <c r="A84" s="96" t="s">
        <v>116</v>
      </c>
      <c r="D84" s="8"/>
      <c r="E84" s="97" t="s">
        <v>68</v>
      </c>
      <c r="F84" s="10">
        <f>F39+F40</f>
        <v>224</v>
      </c>
      <c r="G84" s="10">
        <f>G39+G40</f>
        <v>38.5</v>
      </c>
    </row>
    <row r="85" spans="1:7">
      <c r="A85" s="7"/>
      <c r="D85" s="12"/>
      <c r="E85" s="12" t="s">
        <v>67</v>
      </c>
      <c r="F85" s="10">
        <f>F15+F36+F43+F45+F48+F52+F58+F66+F71+F79+F23</f>
        <v>1151.5</v>
      </c>
      <c r="G85" s="10">
        <f>G15+G36+G43+G45+G48+G52+G58+G66+G71+G79+G23</f>
        <v>3.8</v>
      </c>
    </row>
    <row r="86" spans="1:7">
      <c r="A86" s="7"/>
      <c r="D86" s="78"/>
      <c r="E86" s="78"/>
      <c r="F86" s="11"/>
      <c r="G86" s="11"/>
    </row>
    <row r="87" spans="1:7">
      <c r="F87" s="10"/>
      <c r="G87" s="9"/>
    </row>
    <row r="88" spans="1:7">
      <c r="F88" s="10"/>
      <c r="G88" s="77"/>
    </row>
    <row r="89" spans="1:7">
      <c r="F89" s="13"/>
      <c r="G89" s="79"/>
    </row>
    <row r="90" spans="1:7">
      <c r="F90" s="13"/>
      <c r="G90" s="79"/>
    </row>
    <row r="91" spans="1:7">
      <c r="F91" s="13"/>
      <c r="G91" s="79"/>
    </row>
    <row r="92" spans="1:7">
      <c r="F92" s="13"/>
      <c r="G92" s="13"/>
    </row>
    <row r="94" spans="1:7">
      <c r="F94" s="13"/>
      <c r="G94" s="13"/>
    </row>
    <row r="95" spans="1:7">
      <c r="F95" s="13"/>
    </row>
  </sheetData>
  <mergeCells count="2">
    <mergeCell ref="A1:E1"/>
    <mergeCell ref="A2:E2"/>
  </mergeCells>
  <pageMargins left="0.70866141732283472" right="0.21" top="0.74803149606299213" bottom="0.41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Администратор1</dc:creator>
  <cp:lastModifiedBy>IOgnerubova</cp:lastModifiedBy>
  <cp:lastPrinted>2026-04-08T08:21:47Z</cp:lastPrinted>
  <dcterms:created xsi:type="dcterms:W3CDTF">2015-03-06T04:53:28Z</dcterms:created>
  <dcterms:modified xsi:type="dcterms:W3CDTF">2026-04-08T08:21:48Z</dcterms:modified>
</cp:coreProperties>
</file>