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5" yWindow="25" windowWidth="19321" windowHeight="7488"/>
  </bookViews>
  <sheets>
    <sheet name="Щучье" sheetId="9" r:id="rId1"/>
  </sheets>
  <definedNames>
    <definedName name="_xlnm.Print_Area" localSheetId="0">Щучье!$A$1:$G$86</definedName>
  </definedNames>
  <calcPr calcId="124519" refMode="R1C1"/>
</workbook>
</file>

<file path=xl/calcChain.xml><?xml version="1.0" encoding="utf-8"?>
<calcChain xmlns="http://schemas.openxmlformats.org/spreadsheetml/2006/main">
  <c r="G54" i="9"/>
  <c r="F7"/>
  <c r="G82"/>
  <c r="F82"/>
  <c r="G40"/>
  <c r="F54"/>
  <c r="F81" l="1"/>
  <c r="G60"/>
  <c r="G73"/>
  <c r="G71"/>
  <c r="G69"/>
  <c r="G66"/>
  <c r="G64"/>
  <c r="G49"/>
  <c r="G44"/>
  <c r="G81" s="1"/>
  <c r="G35"/>
  <c r="G28"/>
  <c r="G22"/>
  <c r="G17"/>
  <c r="G7"/>
  <c r="G6" s="1"/>
  <c r="F6"/>
  <c r="F73"/>
  <c r="F71"/>
  <c r="F69"/>
  <c r="F66"/>
  <c r="F64"/>
  <c r="F60"/>
  <c r="F49"/>
  <c r="F44"/>
  <c r="F40"/>
  <c r="F35"/>
  <c r="F28"/>
  <c r="F22"/>
  <c r="F17"/>
  <c r="G47" l="1"/>
  <c r="G15"/>
  <c r="F15"/>
  <c r="F78" s="1"/>
  <c r="F47"/>
  <c r="G78" l="1"/>
</calcChain>
</file>

<file path=xl/sharedStrings.xml><?xml version="1.0" encoding="utf-8"?>
<sst xmlns="http://schemas.openxmlformats.org/spreadsheetml/2006/main" count="160" uniqueCount="108">
  <si>
    <t>Наименование программы</t>
  </si>
  <si>
    <t>1. Муниципальная Программа «Развитие и сохранение культуры поселения»</t>
  </si>
  <si>
    <t>1.1.Подпрограмма «Организация досуга и обеспечение жителей поселения услугами организации культуры»</t>
  </si>
  <si>
    <t>2. Муниципальная Программа «Муниципальное управление и гражданское общество»</t>
  </si>
  <si>
    <t>2.2.Подпрограмма «Управление в сфере функций органов  местной администрации»</t>
  </si>
  <si>
    <t>2.3.Подпрограмма  «Обеспечение реализации Муниципальной Программы»</t>
  </si>
  <si>
    <t>2.4.Подпрограмма «Повышение устойчивости бюджета поселения»</t>
  </si>
  <si>
    <t>2.6.Подпрограмма  «Социальная поддержка граждан»</t>
  </si>
  <si>
    <t>3. Муниципальная Программа «Развитие территории поселения»</t>
  </si>
  <si>
    <t>ЦСР</t>
  </si>
  <si>
    <t>2.5.Подпрограмма   «Защита населения и территории поселения от чрезвычайных ситуаций и обеспечение первичных мер пожарной безопасности»</t>
  </si>
  <si>
    <t>2.8.Подпрограмма  «Финансовое обеспечение  муниципальных образований Воронежской области для исполнения переданных полномочий»</t>
  </si>
  <si>
    <t>11 1 01 00590</t>
  </si>
  <si>
    <t>16 0 00 00000</t>
  </si>
  <si>
    <t>16 1 01 92020</t>
  </si>
  <si>
    <t>16 2 01 92010</t>
  </si>
  <si>
    <t>16 4 01 90570</t>
  </si>
  <si>
    <t>16 4 03 98500</t>
  </si>
  <si>
    <t>16 4 02 97880</t>
  </si>
  <si>
    <t>16 5 02 91430</t>
  </si>
  <si>
    <t>16 6 01 90470</t>
  </si>
  <si>
    <t>16 8 01 51180</t>
  </si>
  <si>
    <t>19 0 00 00000</t>
  </si>
  <si>
    <t>19 2 01 90670</t>
  </si>
  <si>
    <t>19 3 01 90800</t>
  </si>
  <si>
    <t>11 0 00 00000</t>
  </si>
  <si>
    <t>16 3 01 00590</t>
  </si>
  <si>
    <t>19 2 01 S8670</t>
  </si>
  <si>
    <t>Рз Пр</t>
  </si>
  <si>
    <t>Вр</t>
  </si>
  <si>
    <t>0801</t>
  </si>
  <si>
    <t>0102</t>
  </si>
  <si>
    <t>0104</t>
  </si>
  <si>
    <t>16 3 00 00000</t>
  </si>
  <si>
    <t>16 2 00 00000</t>
  </si>
  <si>
    <t>0113</t>
  </si>
  <si>
    <t>16 3 02 90200</t>
  </si>
  <si>
    <t>16 4 00 00000</t>
  </si>
  <si>
    <t>0111</t>
  </si>
  <si>
    <t>1301</t>
  </si>
  <si>
    <t>16 5 00 00000</t>
  </si>
  <si>
    <t>0309</t>
  </si>
  <si>
    <t>0314</t>
  </si>
  <si>
    <t>1001</t>
  </si>
  <si>
    <t>0412</t>
  </si>
  <si>
    <t>16 8 00 00000</t>
  </si>
  <si>
    <t>0203</t>
  </si>
  <si>
    <t>0409</t>
  </si>
  <si>
    <t>19 3 00 00000</t>
  </si>
  <si>
    <t>0503</t>
  </si>
  <si>
    <t>19 4 01 90600</t>
  </si>
  <si>
    <t>19 5 01 91220</t>
  </si>
  <si>
    <t>0107</t>
  </si>
  <si>
    <t>2.7.Подпрограмма «Обеспечение условий для развития на территории поселения физической культуры и массового спорта»</t>
  </si>
  <si>
    <t>1101</t>
  </si>
  <si>
    <t>16 7 01 90410</t>
  </si>
  <si>
    <t>19 2 00 00000</t>
  </si>
  <si>
    <t>19 4 02 90600</t>
  </si>
  <si>
    <t>19 8 01 88690</t>
  </si>
  <si>
    <t>99 1 01 92070</t>
  </si>
  <si>
    <t>19 7 00 00000</t>
  </si>
  <si>
    <t>0502</t>
  </si>
  <si>
    <t>05 1 01 90390</t>
  </si>
  <si>
    <t>05 0 00 00000</t>
  </si>
  <si>
    <t xml:space="preserve"> Непрограммные расходы органов местного самоуправления</t>
  </si>
  <si>
    <t>19 3 02 90700</t>
  </si>
  <si>
    <t>19 6 01 90500</t>
  </si>
  <si>
    <t>19 7 01 90520</t>
  </si>
  <si>
    <t xml:space="preserve">3.8.Подпрограмма «Осуществление  земельного контроля за использованием земель поселения» </t>
  </si>
  <si>
    <t>19 9 01 90850</t>
  </si>
  <si>
    <t>4. Муниципальная программа «Использование  и охрана земель на территории  Щучинского  сельского поселения»</t>
  </si>
  <si>
    <t>0804</t>
  </si>
  <si>
    <t xml:space="preserve">4.1 Мероприятия по повышение эффективности использования и охраны земель на территории поселения         </t>
  </si>
  <si>
    <t>24 0 00 00000</t>
  </si>
  <si>
    <t>24 2 01 81290</t>
  </si>
  <si>
    <t>24 2 01  S8850</t>
  </si>
  <si>
    <t xml:space="preserve">16 7 01 S8790 </t>
  </si>
  <si>
    <t>3.1.Подпрограмма  «Развитие сети уличного освещения»</t>
  </si>
  <si>
    <t>3.2.Подпрограмма «Благоустройство территории поселения»</t>
  </si>
  <si>
    <t xml:space="preserve">3.3.Подпрограмма «Содержание мест захоронения и ремонт военно-мемориальных объектов»  </t>
  </si>
  <si>
    <t>3.5. Подпрограмма « Реконструкция, ремонт сетей и объектов водоснабжения  »</t>
  </si>
  <si>
    <t>5. Муниципальная программа «Развитие транспортной системы»</t>
  </si>
  <si>
    <t>План</t>
  </si>
  <si>
    <t>Отчет по муниципальным программам  Щучинского</t>
  </si>
  <si>
    <t>(тыс.рублей)</t>
  </si>
  <si>
    <t>ОБ</t>
  </si>
  <si>
    <t>соф.</t>
  </si>
  <si>
    <t>ФБ</t>
  </si>
  <si>
    <t>Глава Щучинского сельского поселения:</t>
  </si>
  <si>
    <t>И.Н.Лютиков</t>
  </si>
  <si>
    <t>19 4 00 00000</t>
  </si>
  <si>
    <t>19 6 00 00000</t>
  </si>
  <si>
    <t>19 9 00 00000</t>
  </si>
  <si>
    <t>3.6.Подпрограмма «Благоустройство мест массового отдыха»</t>
  </si>
  <si>
    <t>3.7.Подпрограмма «Развитие градостроительной деятельности поселения»</t>
  </si>
  <si>
    <t>11 1 00 00000</t>
  </si>
  <si>
    <t>11 1 01 S8100</t>
  </si>
  <si>
    <t xml:space="preserve">2.1. Подпрограмма «Функционирование высшего должностного лица местной администрации»                                                                                      </t>
  </si>
  <si>
    <t>16 7 00 00000</t>
  </si>
  <si>
    <t>19 3 01 S8500</t>
  </si>
  <si>
    <t xml:space="preserve">19 3 01 88490   </t>
  </si>
  <si>
    <t xml:space="preserve">3.4. Подпрограмма «Повышение энергетической эффективности и сокращение энергетических издержек в учреждениях поселения»                                                                                                                         </t>
  </si>
  <si>
    <r>
      <t xml:space="preserve">5.2 Подпрограмма «Капитальный ремонт и ремонт автомобильных дорог общего пользования местного значения на территории Щучинского сельского поселения»                                                   </t>
    </r>
    <r>
      <rPr>
        <sz val="12"/>
        <color rgb="FF7030A0"/>
        <rFont val="Times New Roman"/>
        <family val="1"/>
        <charset val="204"/>
      </rPr>
      <t xml:space="preserve">  </t>
    </r>
  </si>
  <si>
    <r>
      <t xml:space="preserve">В С Е Г О </t>
    </r>
    <r>
      <rPr>
        <b/>
        <sz val="10"/>
        <color rgb="FFFF0000"/>
        <rFont val="Times New Roman"/>
        <family val="1"/>
        <charset val="204"/>
      </rPr>
      <t/>
    </r>
  </si>
  <si>
    <t>Факт</t>
  </si>
  <si>
    <t>19 3 01 S8510</t>
  </si>
  <si>
    <t xml:space="preserve"> сельского поселения за 9 месяцев  2023 год</t>
  </si>
  <si>
    <t>16 5 01 91430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</si>
</sst>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5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/>
    <xf numFmtId="0" fontId="2" fillId="0" borderId="1" xfId="0" applyFont="1" applyBorder="1" applyAlignment="1">
      <alignment wrapText="1"/>
    </xf>
    <xf numFmtId="0" fontId="4" fillId="0" borderId="0" xfId="0" applyFont="1"/>
    <xf numFmtId="0" fontId="0" fillId="0" borderId="0" xfId="0" applyAlignment="1"/>
    <xf numFmtId="0" fontId="5" fillId="0" borderId="0" xfId="0" applyFont="1"/>
    <xf numFmtId="0" fontId="5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" fillId="0" borderId="0" xfId="0" applyFont="1"/>
    <xf numFmtId="164" fontId="1" fillId="0" borderId="0" xfId="0" applyNumberFormat="1" applyFont="1"/>
    <xf numFmtId="0" fontId="7" fillId="0" borderId="0" xfId="0" applyFont="1"/>
    <xf numFmtId="0" fontId="5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3" fontId="7" fillId="2" borderId="5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5" fontId="7" fillId="3" borderId="1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10" fillId="2" borderId="0" xfId="0" applyFont="1" applyFill="1" applyAlignment="1">
      <alignment horizontal="center"/>
    </xf>
    <xf numFmtId="4" fontId="10" fillId="0" borderId="0" xfId="0" applyNumberFormat="1" applyFont="1"/>
    <xf numFmtId="165" fontId="7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center" wrapText="1"/>
    </xf>
    <xf numFmtId="165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right" vertical="center" wrapText="1"/>
    </xf>
    <xf numFmtId="49" fontId="5" fillId="2" borderId="3" xfId="0" applyNumberFormat="1" applyFont="1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right" vertical="center" wrapText="1"/>
    </xf>
    <xf numFmtId="165" fontId="2" fillId="3" borderId="1" xfId="0" applyNumberFormat="1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right" vertical="center" wrapText="1"/>
    </xf>
    <xf numFmtId="165" fontId="2" fillId="3" borderId="1" xfId="0" applyNumberFormat="1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center" wrapText="1"/>
    </xf>
    <xf numFmtId="165" fontId="5" fillId="3" borderId="3" xfId="0" applyNumberFormat="1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right" vertical="center"/>
    </xf>
    <xf numFmtId="49" fontId="11" fillId="2" borderId="1" xfId="0" applyNumberFormat="1" applyFont="1" applyFill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/>
    </xf>
    <xf numFmtId="49" fontId="7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/>
    <xf numFmtId="0" fontId="5" fillId="2" borderId="1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wrapText="1"/>
    </xf>
    <xf numFmtId="165" fontId="5" fillId="3" borderId="1" xfId="0" applyNumberFormat="1" applyFont="1" applyFill="1" applyBorder="1" applyAlignment="1"/>
    <xf numFmtId="49" fontId="9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9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49" fontId="1" fillId="2" borderId="2" xfId="0" applyNumberFormat="1" applyFont="1" applyFill="1" applyBorder="1" applyAlignment="1">
      <alignment horizontal="center" wrapText="1"/>
    </xf>
    <xf numFmtId="49" fontId="1" fillId="2" borderId="3" xfId="0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right" vertical="center"/>
    </xf>
    <xf numFmtId="165" fontId="5" fillId="2" borderId="3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right"/>
    </xf>
    <xf numFmtId="165" fontId="2" fillId="2" borderId="2" xfId="0" applyNumberFormat="1" applyFont="1" applyFill="1" applyBorder="1" applyAlignment="1">
      <alignment horizontal="right" vertical="center"/>
    </xf>
    <xf numFmtId="165" fontId="2" fillId="2" borderId="3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6"/>
  <sheetViews>
    <sheetView tabSelected="1" zoomScale="87" zoomScaleNormal="87" workbookViewId="0">
      <selection activeCell="E40" sqref="E40"/>
    </sheetView>
  </sheetViews>
  <sheetFormatPr defaultRowHeight="15.65"/>
  <cols>
    <col min="1" max="1" width="103.109375" style="5" customWidth="1"/>
    <col min="2" max="2" width="6.6640625" style="21" customWidth="1"/>
    <col min="3" max="3" width="8" style="25" customWidth="1"/>
    <col min="4" max="4" width="17.33203125" style="25" customWidth="1"/>
    <col min="5" max="5" width="7.33203125" style="22" customWidth="1"/>
    <col min="6" max="6" width="11.77734375" style="5" customWidth="1"/>
    <col min="7" max="7" width="11.88671875" customWidth="1"/>
  </cols>
  <sheetData>
    <row r="1" spans="1:9">
      <c r="C1" s="22"/>
      <c r="D1" s="22"/>
      <c r="F1" s="6"/>
    </row>
    <row r="2" spans="1:9" ht="17.55">
      <c r="A2" s="122" t="s">
        <v>83</v>
      </c>
      <c r="B2" s="122"/>
      <c r="C2" s="122"/>
      <c r="D2" s="122"/>
      <c r="E2" s="122"/>
      <c r="F2" s="122"/>
    </row>
    <row r="3" spans="1:9" ht="17.55">
      <c r="A3" s="123" t="s">
        <v>106</v>
      </c>
      <c r="B3" s="123"/>
      <c r="C3" s="123"/>
      <c r="D3" s="123"/>
      <c r="E3" s="123"/>
      <c r="F3" s="123"/>
    </row>
    <row r="4" spans="1:9" s="1" customFormat="1">
      <c r="A4" s="27"/>
      <c r="B4" s="102"/>
      <c r="C4" s="27"/>
      <c r="D4" s="27"/>
      <c r="E4" s="33"/>
      <c r="F4" s="125" t="s">
        <v>84</v>
      </c>
      <c r="G4" s="125"/>
    </row>
    <row r="5" spans="1:9">
      <c r="A5" s="28" t="s">
        <v>0</v>
      </c>
      <c r="B5" s="103"/>
      <c r="C5" s="7" t="s">
        <v>28</v>
      </c>
      <c r="D5" s="7" t="s">
        <v>9</v>
      </c>
      <c r="E5" s="7" t="s">
        <v>29</v>
      </c>
      <c r="F5" s="7" t="s">
        <v>82</v>
      </c>
      <c r="G5" s="7" t="s">
        <v>104</v>
      </c>
    </row>
    <row r="6" spans="1:9">
      <c r="A6" s="8" t="s">
        <v>1</v>
      </c>
      <c r="B6" s="35"/>
      <c r="C6" s="63"/>
      <c r="D6" s="64" t="s">
        <v>25</v>
      </c>
      <c r="E6" s="64"/>
      <c r="F6" s="65">
        <f>F7</f>
        <v>9488.7999999999993</v>
      </c>
      <c r="G6" s="65">
        <f>G7</f>
        <v>1372.2000000000003</v>
      </c>
    </row>
    <row r="7" spans="1:9" ht="15.05" customHeight="1">
      <c r="A7" s="124" t="s">
        <v>2</v>
      </c>
      <c r="B7" s="30"/>
      <c r="C7" s="117"/>
      <c r="D7" s="112" t="s">
        <v>95</v>
      </c>
      <c r="E7" s="112"/>
      <c r="F7" s="114">
        <f>SUM(F9:F14)</f>
        <v>9488.7999999999993</v>
      </c>
      <c r="G7" s="114">
        <f>SUM(G9:G14)</f>
        <v>1372.2000000000003</v>
      </c>
    </row>
    <row r="8" spans="1:9" ht="16.45" customHeight="1">
      <c r="A8" s="124"/>
      <c r="B8" s="37"/>
      <c r="C8" s="119"/>
      <c r="D8" s="113"/>
      <c r="E8" s="113"/>
      <c r="F8" s="115"/>
      <c r="G8" s="115"/>
    </row>
    <row r="9" spans="1:9">
      <c r="A9" s="55"/>
      <c r="B9" s="31"/>
      <c r="C9" s="63" t="s">
        <v>30</v>
      </c>
      <c r="D9" s="66" t="s">
        <v>12</v>
      </c>
      <c r="E9" s="66">
        <v>100</v>
      </c>
      <c r="F9" s="67">
        <v>1572.3</v>
      </c>
      <c r="G9" s="67">
        <v>707.7</v>
      </c>
    </row>
    <row r="10" spans="1:9">
      <c r="A10" s="68"/>
      <c r="B10" s="31"/>
      <c r="C10" s="63" t="s">
        <v>30</v>
      </c>
      <c r="D10" s="66" t="s">
        <v>12</v>
      </c>
      <c r="E10" s="66">
        <v>200</v>
      </c>
      <c r="F10" s="67">
        <v>858.5</v>
      </c>
      <c r="G10" s="67">
        <v>573.6</v>
      </c>
    </row>
    <row r="11" spans="1:9" s="1" customFormat="1" ht="17.55" customHeight="1">
      <c r="A11" s="68"/>
      <c r="B11" s="31"/>
      <c r="C11" s="63" t="s">
        <v>71</v>
      </c>
      <c r="D11" s="66" t="s">
        <v>12</v>
      </c>
      <c r="E11" s="66">
        <v>200</v>
      </c>
      <c r="F11" s="67">
        <v>1069.5999999999999</v>
      </c>
      <c r="G11" s="67">
        <v>49.5</v>
      </c>
    </row>
    <row r="12" spans="1:9" s="1" customFormat="1" ht="17.55" customHeight="1">
      <c r="A12" s="68"/>
      <c r="B12" s="31"/>
      <c r="C12" s="63" t="s">
        <v>71</v>
      </c>
      <c r="D12" s="66" t="s">
        <v>12</v>
      </c>
      <c r="E12" s="66">
        <v>800</v>
      </c>
      <c r="F12" s="67">
        <v>41.4</v>
      </c>
      <c r="G12" s="67">
        <v>41.4</v>
      </c>
    </row>
    <row r="13" spans="1:9" s="1" customFormat="1" ht="17.55" customHeight="1">
      <c r="A13" s="68"/>
      <c r="B13" s="31"/>
      <c r="C13" s="63" t="s">
        <v>71</v>
      </c>
      <c r="D13" s="66" t="s">
        <v>96</v>
      </c>
      <c r="E13" s="66">
        <v>400</v>
      </c>
      <c r="F13" s="67">
        <v>1800</v>
      </c>
      <c r="G13" s="67"/>
    </row>
    <row r="14" spans="1:9" s="1" customFormat="1">
      <c r="A14" s="68"/>
      <c r="B14" s="42" t="s">
        <v>85</v>
      </c>
      <c r="C14" s="63" t="s">
        <v>71</v>
      </c>
      <c r="D14" s="66" t="s">
        <v>96</v>
      </c>
      <c r="E14" s="66">
        <v>400</v>
      </c>
      <c r="F14" s="67">
        <v>4147</v>
      </c>
      <c r="G14" s="67"/>
      <c r="H14" s="4"/>
      <c r="I14" s="4"/>
    </row>
    <row r="15" spans="1:9" s="1" customFormat="1">
      <c r="A15" s="59" t="s">
        <v>3</v>
      </c>
      <c r="B15" s="39"/>
      <c r="C15" s="63"/>
      <c r="D15" s="64" t="s">
        <v>13</v>
      </c>
      <c r="E15" s="64"/>
      <c r="F15" s="65">
        <f>F16+F17+F22+F28+F35+F39+F40+F44</f>
        <v>6228.8</v>
      </c>
      <c r="G15" s="65">
        <f>G16+G17+G22+G28+G35+G39+G40+G44</f>
        <v>4081.9000000000005</v>
      </c>
    </row>
    <row r="16" spans="1:9" s="1" customFormat="1">
      <c r="A16" s="58" t="s">
        <v>97</v>
      </c>
      <c r="B16" s="31"/>
      <c r="C16" s="63" t="s">
        <v>31</v>
      </c>
      <c r="D16" s="66" t="s">
        <v>14</v>
      </c>
      <c r="E16" s="66">
        <v>100</v>
      </c>
      <c r="F16" s="67">
        <v>1169.5999999999999</v>
      </c>
      <c r="G16" s="67">
        <v>771</v>
      </c>
      <c r="H16" s="62"/>
    </row>
    <row r="17" spans="1:8" s="1" customFormat="1">
      <c r="A17" s="128" t="s">
        <v>4</v>
      </c>
      <c r="B17" s="30"/>
      <c r="C17" s="117"/>
      <c r="D17" s="112" t="s">
        <v>34</v>
      </c>
      <c r="E17" s="112"/>
      <c r="F17" s="126">
        <f>F19+F20+F21</f>
        <v>967.8</v>
      </c>
      <c r="G17" s="126">
        <f>G19+G20+G21</f>
        <v>688.7</v>
      </c>
      <c r="H17" s="62"/>
    </row>
    <row r="18" spans="1:8" s="1" customFormat="1">
      <c r="A18" s="129"/>
      <c r="B18" s="37"/>
      <c r="C18" s="119"/>
      <c r="D18" s="113"/>
      <c r="E18" s="113"/>
      <c r="F18" s="127"/>
      <c r="G18" s="127"/>
    </row>
    <row r="19" spans="1:8" ht="18" customHeight="1">
      <c r="A19" s="69"/>
      <c r="B19" s="37"/>
      <c r="C19" s="70" t="s">
        <v>32</v>
      </c>
      <c r="D19" s="66" t="s">
        <v>15</v>
      </c>
      <c r="E19" s="66">
        <v>100</v>
      </c>
      <c r="F19" s="72">
        <v>654.79999999999995</v>
      </c>
      <c r="G19" s="72">
        <v>461.6</v>
      </c>
    </row>
    <row r="20" spans="1:8" ht="18.8" customHeight="1">
      <c r="A20" s="71"/>
      <c r="B20" s="37"/>
      <c r="C20" s="70" t="s">
        <v>32</v>
      </c>
      <c r="D20" s="66" t="s">
        <v>15</v>
      </c>
      <c r="E20" s="66">
        <v>200</v>
      </c>
      <c r="F20" s="72">
        <v>311</v>
      </c>
      <c r="G20" s="72">
        <v>227.1</v>
      </c>
    </row>
    <row r="21" spans="1:8" ht="15.05" customHeight="1">
      <c r="A21" s="57"/>
      <c r="B21" s="37"/>
      <c r="C21" s="70" t="s">
        <v>32</v>
      </c>
      <c r="D21" s="66" t="s">
        <v>15</v>
      </c>
      <c r="E21" s="66">
        <v>800</v>
      </c>
      <c r="F21" s="72">
        <v>2</v>
      </c>
      <c r="G21" s="72"/>
    </row>
    <row r="22" spans="1:8" ht="0.8" customHeight="1">
      <c r="A22" s="116" t="s">
        <v>5</v>
      </c>
      <c r="B22" s="30"/>
      <c r="C22" s="117"/>
      <c r="D22" s="112" t="s">
        <v>33</v>
      </c>
      <c r="E22" s="112"/>
      <c r="F22" s="126">
        <f>F24+F25+F27+F26</f>
        <v>3427.6</v>
      </c>
      <c r="G22" s="126">
        <f>G24+G25+G27+G26</f>
        <v>2193.9</v>
      </c>
    </row>
    <row r="23" spans="1:8">
      <c r="A23" s="116"/>
      <c r="B23" s="37"/>
      <c r="C23" s="119"/>
      <c r="D23" s="113"/>
      <c r="E23" s="113"/>
      <c r="F23" s="127"/>
      <c r="G23" s="127"/>
    </row>
    <row r="24" spans="1:8">
      <c r="A24" s="73"/>
      <c r="B24" s="31"/>
      <c r="C24" s="63" t="s">
        <v>35</v>
      </c>
      <c r="D24" s="66" t="s">
        <v>26</v>
      </c>
      <c r="E24" s="66">
        <v>100</v>
      </c>
      <c r="F24" s="75">
        <v>2773.1</v>
      </c>
      <c r="G24" s="75">
        <v>1915.8</v>
      </c>
    </row>
    <row r="25" spans="1:8" s="1" customFormat="1">
      <c r="A25" s="74"/>
      <c r="B25" s="31"/>
      <c r="C25" s="63" t="s">
        <v>35</v>
      </c>
      <c r="D25" s="66" t="s">
        <v>26</v>
      </c>
      <c r="E25" s="66">
        <v>200</v>
      </c>
      <c r="F25" s="75">
        <v>553.5</v>
      </c>
      <c r="G25" s="75">
        <v>260.3</v>
      </c>
    </row>
    <row r="26" spans="1:8">
      <c r="A26" s="14"/>
      <c r="B26" s="31"/>
      <c r="C26" s="63" t="s">
        <v>35</v>
      </c>
      <c r="D26" s="66" t="s">
        <v>36</v>
      </c>
      <c r="E26" s="23">
        <v>200</v>
      </c>
      <c r="F26" s="32">
        <v>85</v>
      </c>
      <c r="G26" s="32">
        <v>9</v>
      </c>
    </row>
    <row r="27" spans="1:8" ht="15.05" customHeight="1">
      <c r="A27" s="14"/>
      <c r="B27" s="31"/>
      <c r="C27" s="63" t="s">
        <v>35</v>
      </c>
      <c r="D27" s="66" t="s">
        <v>36</v>
      </c>
      <c r="E27" s="66">
        <v>800</v>
      </c>
      <c r="F27" s="32">
        <v>16</v>
      </c>
      <c r="G27" s="32">
        <v>8.8000000000000007</v>
      </c>
    </row>
    <row r="28" spans="1:8" ht="5.35" hidden="1" customHeight="1">
      <c r="A28" s="116" t="s">
        <v>6</v>
      </c>
      <c r="B28" s="30"/>
      <c r="C28" s="117"/>
      <c r="D28" s="112" t="s">
        <v>37</v>
      </c>
      <c r="E28" s="112"/>
      <c r="F28" s="121">
        <f>F31+F32+F33+F34</f>
        <v>149</v>
      </c>
      <c r="G28" s="121">
        <f>G31+G32+G33+G34</f>
        <v>105</v>
      </c>
    </row>
    <row r="29" spans="1:8">
      <c r="A29" s="116"/>
      <c r="B29" s="38"/>
      <c r="C29" s="118"/>
      <c r="D29" s="120"/>
      <c r="E29" s="120"/>
      <c r="F29" s="121"/>
      <c r="G29" s="121"/>
    </row>
    <row r="30" spans="1:8">
      <c r="A30" s="116"/>
      <c r="B30" s="37"/>
      <c r="C30" s="119"/>
      <c r="D30" s="113"/>
      <c r="E30" s="113"/>
      <c r="F30" s="121"/>
      <c r="G30" s="121"/>
    </row>
    <row r="31" spans="1:8" s="1" customFormat="1" ht="20.7" customHeight="1">
      <c r="A31" s="10"/>
      <c r="B31" s="30"/>
      <c r="C31" s="76" t="s">
        <v>38</v>
      </c>
      <c r="D31" s="66" t="s">
        <v>16</v>
      </c>
      <c r="E31" s="106">
        <v>800</v>
      </c>
      <c r="F31" s="78">
        <v>10</v>
      </c>
      <c r="G31" s="78"/>
    </row>
    <row r="32" spans="1:8" s="1" customFormat="1">
      <c r="A32" s="10"/>
      <c r="B32" s="30"/>
      <c r="C32" s="76" t="s">
        <v>39</v>
      </c>
      <c r="D32" s="66" t="s">
        <v>18</v>
      </c>
      <c r="E32" s="106">
        <v>700</v>
      </c>
      <c r="F32" s="78">
        <v>1</v>
      </c>
      <c r="G32" s="78"/>
    </row>
    <row r="33" spans="1:7">
      <c r="A33" s="10"/>
      <c r="B33" s="30"/>
      <c r="C33" s="76" t="s">
        <v>32</v>
      </c>
      <c r="D33" s="66" t="s">
        <v>17</v>
      </c>
      <c r="E33" s="106">
        <v>500</v>
      </c>
      <c r="F33" s="78">
        <v>137</v>
      </c>
      <c r="G33" s="78">
        <v>105</v>
      </c>
    </row>
    <row r="34" spans="1:7" ht="16.3" customHeight="1">
      <c r="A34" s="10"/>
      <c r="B34" s="30"/>
      <c r="C34" s="76" t="s">
        <v>44</v>
      </c>
      <c r="D34" s="77" t="s">
        <v>17</v>
      </c>
      <c r="E34" s="106">
        <v>500</v>
      </c>
      <c r="F34" s="78">
        <v>1</v>
      </c>
      <c r="G34" s="78"/>
    </row>
    <row r="35" spans="1:7" ht="12.55" customHeight="1">
      <c r="A35" s="108" t="s">
        <v>10</v>
      </c>
      <c r="B35" s="40"/>
      <c r="C35" s="110"/>
      <c r="D35" s="112" t="s">
        <v>40</v>
      </c>
      <c r="E35" s="112"/>
      <c r="F35" s="114">
        <f>F37+F38</f>
        <v>19</v>
      </c>
      <c r="G35" s="114">
        <f>G37+G38</f>
        <v>8</v>
      </c>
    </row>
    <row r="36" spans="1:7" ht="22.55" customHeight="1">
      <c r="A36" s="109"/>
      <c r="B36" s="41"/>
      <c r="C36" s="111"/>
      <c r="D36" s="113"/>
      <c r="E36" s="113"/>
      <c r="F36" s="115"/>
      <c r="G36" s="115"/>
    </row>
    <row r="37" spans="1:7">
      <c r="A37" s="60"/>
      <c r="B37" s="41"/>
      <c r="C37" s="79" t="s">
        <v>41</v>
      </c>
      <c r="D37" s="66" t="s">
        <v>107</v>
      </c>
      <c r="E37" s="107">
        <v>200</v>
      </c>
      <c r="F37" s="80">
        <v>19</v>
      </c>
      <c r="G37" s="80">
        <v>8</v>
      </c>
    </row>
    <row r="38" spans="1:7">
      <c r="A38" s="60"/>
      <c r="B38" s="41"/>
      <c r="C38" s="79" t="s">
        <v>42</v>
      </c>
      <c r="D38" s="66" t="s">
        <v>19</v>
      </c>
      <c r="E38" s="107">
        <v>200</v>
      </c>
      <c r="F38" s="80"/>
      <c r="G38" s="80"/>
    </row>
    <row r="39" spans="1:7">
      <c r="A39" s="58" t="s">
        <v>7</v>
      </c>
      <c r="B39" s="31"/>
      <c r="C39" s="63" t="s">
        <v>43</v>
      </c>
      <c r="D39" s="66" t="s">
        <v>20</v>
      </c>
      <c r="E39" s="66">
        <v>300</v>
      </c>
      <c r="F39" s="67">
        <v>88.5</v>
      </c>
      <c r="G39" s="67">
        <v>60.5</v>
      </c>
    </row>
    <row r="40" spans="1:7" s="1" customFormat="1" ht="31.3">
      <c r="A40" s="58" t="s">
        <v>53</v>
      </c>
      <c r="B40" s="31"/>
      <c r="C40" s="63"/>
      <c r="D40" s="66" t="s">
        <v>98</v>
      </c>
      <c r="E40" s="66"/>
      <c r="F40" s="81">
        <f>F41+F43+F42</f>
        <v>294</v>
      </c>
      <c r="G40" s="81">
        <f>G41+G43+G42</f>
        <v>197.8</v>
      </c>
    </row>
    <row r="41" spans="1:7" ht="15.05" customHeight="1">
      <c r="A41" s="12"/>
      <c r="B41" s="42" t="s">
        <v>85</v>
      </c>
      <c r="C41" s="36" t="s">
        <v>54</v>
      </c>
      <c r="D41" s="23" t="s">
        <v>76</v>
      </c>
      <c r="E41" s="23">
        <v>200</v>
      </c>
      <c r="F41" s="29">
        <v>174</v>
      </c>
      <c r="G41" s="29">
        <v>130.5</v>
      </c>
    </row>
    <row r="42" spans="1:7" ht="15.05" customHeight="1">
      <c r="A42" s="12"/>
      <c r="B42" s="31" t="s">
        <v>86</v>
      </c>
      <c r="C42" s="36" t="s">
        <v>54</v>
      </c>
      <c r="D42" s="23" t="s">
        <v>76</v>
      </c>
      <c r="E42" s="23">
        <v>200</v>
      </c>
      <c r="F42" s="29">
        <v>100</v>
      </c>
      <c r="G42" s="29">
        <v>52.3</v>
      </c>
    </row>
    <row r="43" spans="1:7">
      <c r="A43" s="58"/>
      <c r="B43" s="31"/>
      <c r="C43" s="63" t="s">
        <v>54</v>
      </c>
      <c r="D43" s="66" t="s">
        <v>55</v>
      </c>
      <c r="E43" s="66">
        <v>200</v>
      </c>
      <c r="F43" s="29">
        <v>20</v>
      </c>
      <c r="G43" s="29">
        <v>15</v>
      </c>
    </row>
    <row r="44" spans="1:7" ht="31.3">
      <c r="A44" s="58" t="s">
        <v>11</v>
      </c>
      <c r="B44" s="31"/>
      <c r="C44" s="63"/>
      <c r="D44" s="66" t="s">
        <v>45</v>
      </c>
      <c r="E44" s="66"/>
      <c r="F44" s="54">
        <f>F45+F46</f>
        <v>113.3</v>
      </c>
      <c r="G44" s="54">
        <f>G45+G46</f>
        <v>57</v>
      </c>
    </row>
    <row r="45" spans="1:7">
      <c r="A45" s="82"/>
      <c r="B45" s="42" t="s">
        <v>87</v>
      </c>
      <c r="C45" s="63" t="s">
        <v>46</v>
      </c>
      <c r="D45" s="66" t="s">
        <v>21</v>
      </c>
      <c r="E45" s="66">
        <v>100</v>
      </c>
      <c r="F45" s="83">
        <v>102.1</v>
      </c>
      <c r="G45" s="83">
        <v>52.5</v>
      </c>
    </row>
    <row r="46" spans="1:7" ht="16.3" customHeight="1">
      <c r="A46" s="58"/>
      <c r="B46" s="42" t="s">
        <v>87</v>
      </c>
      <c r="C46" s="63" t="s">
        <v>46</v>
      </c>
      <c r="D46" s="66" t="s">
        <v>21</v>
      </c>
      <c r="E46" s="66">
        <v>200</v>
      </c>
      <c r="F46" s="83">
        <v>11.2</v>
      </c>
      <c r="G46" s="83">
        <v>4.5</v>
      </c>
    </row>
    <row r="47" spans="1:7" s="3" customFormat="1">
      <c r="A47" s="131" t="s">
        <v>8</v>
      </c>
      <c r="B47" s="43"/>
      <c r="C47" s="117"/>
      <c r="D47" s="132" t="s">
        <v>22</v>
      </c>
      <c r="E47" s="132"/>
      <c r="F47" s="130">
        <f>F49+F54+F60+F63+F64+F66+F68+F69</f>
        <v>3239.5</v>
      </c>
      <c r="G47" s="130">
        <f>G49+G54+G60+G63+G64+G66+G68+G69</f>
        <v>1414.4</v>
      </c>
    </row>
    <row r="48" spans="1:7" s="3" customFormat="1">
      <c r="A48" s="131"/>
      <c r="B48" s="44"/>
      <c r="C48" s="119"/>
      <c r="D48" s="133"/>
      <c r="E48" s="133"/>
      <c r="F48" s="130"/>
      <c r="G48" s="130"/>
    </row>
    <row r="49" spans="1:7" s="1" customFormat="1">
      <c r="A49" s="128" t="s">
        <v>77</v>
      </c>
      <c r="B49" s="30"/>
      <c r="C49" s="117"/>
      <c r="D49" s="112" t="s">
        <v>56</v>
      </c>
      <c r="E49" s="112"/>
      <c r="F49" s="126">
        <f>F51+F52+F53</f>
        <v>891.1</v>
      </c>
      <c r="G49" s="126">
        <f>G51+G52+G53</f>
        <v>638.70000000000005</v>
      </c>
    </row>
    <row r="50" spans="1:7" ht="20.7" customHeight="1">
      <c r="A50" s="129"/>
      <c r="B50" s="37"/>
      <c r="C50" s="119"/>
      <c r="D50" s="113"/>
      <c r="E50" s="113"/>
      <c r="F50" s="127"/>
      <c r="G50" s="127"/>
    </row>
    <row r="51" spans="1:7">
      <c r="A51" s="9"/>
      <c r="B51" s="31"/>
      <c r="C51" s="63" t="s">
        <v>49</v>
      </c>
      <c r="D51" s="66" t="s">
        <v>23</v>
      </c>
      <c r="E51" s="66">
        <v>200</v>
      </c>
      <c r="F51" s="72">
        <v>858.1</v>
      </c>
      <c r="G51" s="72">
        <v>605.70000000000005</v>
      </c>
    </row>
    <row r="52" spans="1:7">
      <c r="A52" s="13"/>
      <c r="B52" s="42" t="s">
        <v>85</v>
      </c>
      <c r="C52" s="36" t="s">
        <v>49</v>
      </c>
      <c r="D52" s="23" t="s">
        <v>27</v>
      </c>
      <c r="E52" s="23">
        <v>200</v>
      </c>
      <c r="F52" s="29">
        <v>30</v>
      </c>
      <c r="G52" s="29">
        <v>30</v>
      </c>
    </row>
    <row r="53" spans="1:7" ht="15.05" customHeight="1">
      <c r="A53" s="11"/>
      <c r="B53" s="30" t="s">
        <v>86</v>
      </c>
      <c r="C53" s="63" t="s">
        <v>49</v>
      </c>
      <c r="D53" s="23" t="s">
        <v>27</v>
      </c>
      <c r="E53" s="23">
        <v>200</v>
      </c>
      <c r="F53" s="29">
        <v>3</v>
      </c>
      <c r="G53" s="29">
        <v>3</v>
      </c>
    </row>
    <row r="54" spans="1:7" ht="30.7" customHeight="1">
      <c r="A54" s="56" t="s">
        <v>78</v>
      </c>
      <c r="B54" s="30"/>
      <c r="C54" s="76"/>
      <c r="D54" s="66" t="s">
        <v>48</v>
      </c>
      <c r="E54" s="66"/>
      <c r="F54" s="81">
        <f>F55+F58+F59+F56+F57</f>
        <v>1754</v>
      </c>
      <c r="G54" s="104">
        <f>G55+G58+G59+G56+G57</f>
        <v>743.8</v>
      </c>
    </row>
    <row r="55" spans="1:7" ht="15.05" customHeight="1">
      <c r="A55" s="84"/>
      <c r="B55" s="30"/>
      <c r="C55" s="76" t="s">
        <v>49</v>
      </c>
      <c r="D55" s="66" t="s">
        <v>24</v>
      </c>
      <c r="E55" s="66">
        <v>200</v>
      </c>
      <c r="F55" s="67">
        <v>354</v>
      </c>
      <c r="G55" s="67">
        <v>210</v>
      </c>
    </row>
    <row r="56" spans="1:7" ht="15.05" customHeight="1">
      <c r="A56" s="84"/>
      <c r="B56" s="42" t="s">
        <v>85</v>
      </c>
      <c r="C56" s="76" t="s">
        <v>49</v>
      </c>
      <c r="D56" s="66" t="s">
        <v>99</v>
      </c>
      <c r="E56" s="66">
        <v>200</v>
      </c>
      <c r="F56" s="67">
        <v>1000</v>
      </c>
      <c r="G56" s="67">
        <v>358.1</v>
      </c>
    </row>
    <row r="57" spans="1:7" s="1" customFormat="1" ht="15.05" customHeight="1">
      <c r="A57" s="84"/>
      <c r="B57" s="42" t="s">
        <v>85</v>
      </c>
      <c r="C57" s="105" t="s">
        <v>49</v>
      </c>
      <c r="D57" s="66" t="s">
        <v>105</v>
      </c>
      <c r="E57" s="66">
        <v>200</v>
      </c>
      <c r="F57" s="67">
        <v>200</v>
      </c>
      <c r="G57" s="67"/>
    </row>
    <row r="58" spans="1:7" ht="16" customHeight="1">
      <c r="A58" s="85"/>
      <c r="B58" s="30"/>
      <c r="C58" s="76" t="s">
        <v>49</v>
      </c>
      <c r="D58" s="66" t="s">
        <v>65</v>
      </c>
      <c r="E58" s="66">
        <v>200</v>
      </c>
      <c r="F58" s="67">
        <v>50</v>
      </c>
      <c r="G58" s="67">
        <v>50</v>
      </c>
    </row>
    <row r="59" spans="1:7" ht="15.65" customHeight="1">
      <c r="A59" s="30"/>
      <c r="B59" s="30"/>
      <c r="C59" s="76" t="s">
        <v>49</v>
      </c>
      <c r="D59" s="66" t="s">
        <v>100</v>
      </c>
      <c r="E59" s="66">
        <v>200</v>
      </c>
      <c r="F59" s="67">
        <v>150</v>
      </c>
      <c r="G59" s="67">
        <v>125.7</v>
      </c>
    </row>
    <row r="60" spans="1:7" ht="15.65" customHeight="1">
      <c r="A60" s="58" t="s">
        <v>79</v>
      </c>
      <c r="B60" s="31"/>
      <c r="C60" s="63"/>
      <c r="D60" s="66" t="s">
        <v>90</v>
      </c>
      <c r="E60" s="66"/>
      <c r="F60" s="86">
        <f>F61+F62</f>
        <v>50</v>
      </c>
      <c r="G60" s="86">
        <f>G61+G62</f>
        <v>14.8</v>
      </c>
    </row>
    <row r="61" spans="1:7" s="1" customFormat="1" ht="20.05" customHeight="1">
      <c r="A61" s="68"/>
      <c r="B61" s="31"/>
      <c r="C61" s="63" t="s">
        <v>49</v>
      </c>
      <c r="D61" s="66" t="s">
        <v>50</v>
      </c>
      <c r="E61" s="66">
        <v>200</v>
      </c>
      <c r="F61" s="67">
        <v>50</v>
      </c>
      <c r="G61" s="67">
        <v>14.8</v>
      </c>
    </row>
    <row r="62" spans="1:7" s="1" customFormat="1" ht="16.3" customHeight="1">
      <c r="A62" s="14"/>
      <c r="B62" s="31"/>
      <c r="C62" s="63" t="s">
        <v>49</v>
      </c>
      <c r="D62" s="66" t="s">
        <v>57</v>
      </c>
      <c r="E62" s="66">
        <v>200</v>
      </c>
      <c r="F62" s="67"/>
      <c r="G62" s="67"/>
    </row>
    <row r="63" spans="1:7" ht="30.05" customHeight="1">
      <c r="A63" s="14" t="s">
        <v>101</v>
      </c>
      <c r="B63" s="31"/>
      <c r="C63" s="63" t="s">
        <v>49</v>
      </c>
      <c r="D63" s="66" t="s">
        <v>51</v>
      </c>
      <c r="E63" s="66">
        <v>200</v>
      </c>
      <c r="F63" s="67">
        <v>55</v>
      </c>
      <c r="G63" s="67">
        <v>4.4000000000000004</v>
      </c>
    </row>
    <row r="64" spans="1:7" ht="20.05" customHeight="1">
      <c r="A64" s="14" t="s">
        <v>80</v>
      </c>
      <c r="B64" s="31"/>
      <c r="C64" s="63"/>
      <c r="D64" s="66" t="s">
        <v>91</v>
      </c>
      <c r="E64" s="66">
        <v>200</v>
      </c>
      <c r="F64" s="54">
        <f>F65</f>
        <v>180</v>
      </c>
      <c r="G64" s="54">
        <f>G65</f>
        <v>0</v>
      </c>
    </row>
    <row r="65" spans="1:7">
      <c r="A65" s="14"/>
      <c r="B65" s="31"/>
      <c r="C65" s="63" t="s">
        <v>61</v>
      </c>
      <c r="D65" s="66" t="s">
        <v>66</v>
      </c>
      <c r="E65" s="66">
        <v>200</v>
      </c>
      <c r="F65" s="67">
        <v>180</v>
      </c>
      <c r="G65" s="67"/>
    </row>
    <row r="66" spans="1:7">
      <c r="A66" s="14" t="s">
        <v>93</v>
      </c>
      <c r="B66" s="31"/>
      <c r="C66" s="63"/>
      <c r="D66" s="66" t="s">
        <v>60</v>
      </c>
      <c r="E66" s="66"/>
      <c r="F66" s="86">
        <f>F67</f>
        <v>259.39999999999998</v>
      </c>
      <c r="G66" s="86">
        <f>G67</f>
        <v>12.7</v>
      </c>
    </row>
    <row r="67" spans="1:7" s="1" customFormat="1">
      <c r="A67" s="68"/>
      <c r="B67" s="31"/>
      <c r="C67" s="63" t="s">
        <v>44</v>
      </c>
      <c r="D67" s="66" t="s">
        <v>67</v>
      </c>
      <c r="E67" s="66">
        <v>200</v>
      </c>
      <c r="F67" s="67">
        <v>259.39999999999998</v>
      </c>
      <c r="G67" s="67">
        <v>12.7</v>
      </c>
    </row>
    <row r="68" spans="1:7" hidden="1">
      <c r="A68" s="14" t="s">
        <v>68</v>
      </c>
      <c r="B68" s="45"/>
      <c r="C68" s="63" t="s">
        <v>44</v>
      </c>
      <c r="D68" s="23" t="s">
        <v>58</v>
      </c>
      <c r="E68" s="23">
        <v>200</v>
      </c>
      <c r="F68" s="67"/>
      <c r="G68" s="67"/>
    </row>
    <row r="69" spans="1:7">
      <c r="A69" s="58" t="s">
        <v>94</v>
      </c>
      <c r="B69" s="46"/>
      <c r="C69" s="87"/>
      <c r="D69" s="24" t="s">
        <v>92</v>
      </c>
      <c r="E69" s="24"/>
      <c r="F69" s="81">
        <f>F70</f>
        <v>50</v>
      </c>
      <c r="G69" s="81">
        <f>G70</f>
        <v>0</v>
      </c>
    </row>
    <row r="70" spans="1:7" s="1" customFormat="1">
      <c r="A70" s="58"/>
      <c r="B70" s="46"/>
      <c r="C70" s="87" t="s">
        <v>44</v>
      </c>
      <c r="D70" s="24" t="s">
        <v>69</v>
      </c>
      <c r="E70" s="24">
        <v>200</v>
      </c>
      <c r="F70" s="67">
        <v>50</v>
      </c>
      <c r="G70" s="67"/>
    </row>
    <row r="71" spans="1:7" ht="29.45" customHeight="1">
      <c r="A71" s="15" t="s">
        <v>70</v>
      </c>
      <c r="B71" s="47"/>
      <c r="C71" s="88"/>
      <c r="D71" s="89" t="s">
        <v>63</v>
      </c>
      <c r="E71" s="90"/>
      <c r="F71" s="91">
        <f>F72</f>
        <v>15</v>
      </c>
      <c r="G71" s="91">
        <f>G72</f>
        <v>0</v>
      </c>
    </row>
    <row r="72" spans="1:7" s="1" customFormat="1" ht="18.2" customHeight="1">
      <c r="A72" s="16" t="s">
        <v>72</v>
      </c>
      <c r="B72" s="48"/>
      <c r="C72" s="88" t="s">
        <v>44</v>
      </c>
      <c r="D72" s="92" t="s">
        <v>62</v>
      </c>
      <c r="E72" s="93">
        <v>200</v>
      </c>
      <c r="F72" s="94">
        <v>15</v>
      </c>
      <c r="G72" s="94"/>
    </row>
    <row r="73" spans="1:7" s="1" customFormat="1" ht="22.55" customHeight="1">
      <c r="A73" s="17" t="s">
        <v>81</v>
      </c>
      <c r="B73" s="49"/>
      <c r="C73" s="95"/>
      <c r="D73" s="96" t="s">
        <v>73</v>
      </c>
      <c r="E73" s="90"/>
      <c r="F73" s="91">
        <f>F74+F75+F76</f>
        <v>2981</v>
      </c>
      <c r="G73" s="91">
        <f>G74+G75+G76</f>
        <v>2892.6</v>
      </c>
    </row>
    <row r="74" spans="1:7" s="1" customFormat="1" ht="33.200000000000003" customHeight="1">
      <c r="A74" s="2" t="s">
        <v>102</v>
      </c>
      <c r="B74" s="50"/>
      <c r="C74" s="95" t="s">
        <v>47</v>
      </c>
      <c r="D74" s="97" t="s">
        <v>74</v>
      </c>
      <c r="E74" s="93">
        <v>200</v>
      </c>
      <c r="F74" s="94">
        <v>2981</v>
      </c>
      <c r="G74" s="94">
        <v>2892.6</v>
      </c>
    </row>
    <row r="75" spans="1:7" ht="21.95" customHeight="1">
      <c r="A75" s="2"/>
      <c r="B75" s="42" t="s">
        <v>85</v>
      </c>
      <c r="C75" s="61" t="s">
        <v>47</v>
      </c>
      <c r="D75" s="98" t="s">
        <v>75</v>
      </c>
      <c r="E75" s="26">
        <v>200</v>
      </c>
      <c r="F75" s="94"/>
      <c r="G75" s="94"/>
    </row>
    <row r="76" spans="1:7" s="1" customFormat="1">
      <c r="A76" s="2"/>
      <c r="B76" s="30" t="s">
        <v>86</v>
      </c>
      <c r="C76" s="61" t="s">
        <v>47</v>
      </c>
      <c r="D76" s="98" t="s">
        <v>75</v>
      </c>
      <c r="E76" s="26">
        <v>200</v>
      </c>
      <c r="F76" s="94"/>
      <c r="G76" s="94"/>
    </row>
    <row r="77" spans="1:7" s="1" customFormat="1">
      <c r="A77" s="18" t="s">
        <v>64</v>
      </c>
      <c r="B77" s="51"/>
      <c r="C77" s="99" t="s">
        <v>52</v>
      </c>
      <c r="D77" s="100" t="s">
        <v>59</v>
      </c>
      <c r="E77" s="100">
        <v>800</v>
      </c>
      <c r="F77" s="101"/>
      <c r="G77" s="101"/>
    </row>
    <row r="78" spans="1:7" ht="16.899999999999999" customHeight="1">
      <c r="A78" s="8" t="s">
        <v>103</v>
      </c>
      <c r="B78" s="35"/>
      <c r="C78" s="63"/>
      <c r="D78" s="64"/>
      <c r="E78" s="64"/>
      <c r="F78" s="65">
        <f>F6+F15+F47+F71+F77+F73</f>
        <v>21953.1</v>
      </c>
      <c r="G78" s="65">
        <f>G6+G15+G47+G71+G77+G73</f>
        <v>9761.1</v>
      </c>
    </row>
    <row r="80" spans="1:7">
      <c r="A80" s="5" t="s">
        <v>88</v>
      </c>
      <c r="D80" s="25" t="s">
        <v>89</v>
      </c>
    </row>
    <row r="81" spans="5:7">
      <c r="E81" s="52" t="s">
        <v>87</v>
      </c>
      <c r="F81" s="53">
        <f>F44</f>
        <v>113.3</v>
      </c>
      <c r="G81" s="53">
        <f>G44</f>
        <v>57</v>
      </c>
    </row>
    <row r="82" spans="5:7">
      <c r="E82" s="52" t="s">
        <v>85</v>
      </c>
      <c r="F82" s="53">
        <f>F14+F41+F52+F56+F57</f>
        <v>5551</v>
      </c>
      <c r="G82" s="53">
        <f>G14+G41+G52+G56+G57</f>
        <v>518.6</v>
      </c>
    </row>
    <row r="83" spans="5:7">
      <c r="E83" s="34"/>
      <c r="F83" s="19"/>
    </row>
    <row r="84" spans="5:7">
      <c r="E84" s="34"/>
      <c r="F84" s="19"/>
    </row>
    <row r="85" spans="5:7">
      <c r="E85" s="34"/>
      <c r="F85" s="19"/>
    </row>
    <row r="86" spans="5:7">
      <c r="E86" s="34"/>
      <c r="F86" s="20"/>
    </row>
  </sheetData>
  <mergeCells count="45">
    <mergeCell ref="G17:G18"/>
    <mergeCell ref="G22:G23"/>
    <mergeCell ref="G28:G30"/>
    <mergeCell ref="G35:G36"/>
    <mergeCell ref="G7:G8"/>
    <mergeCell ref="G47:G48"/>
    <mergeCell ref="A49:A50"/>
    <mergeCell ref="C49:C50"/>
    <mergeCell ref="D49:D50"/>
    <mergeCell ref="E49:E50"/>
    <mergeCell ref="F49:F50"/>
    <mergeCell ref="A47:A48"/>
    <mergeCell ref="C47:C48"/>
    <mergeCell ref="D47:D48"/>
    <mergeCell ref="E47:E48"/>
    <mergeCell ref="F47:F48"/>
    <mergeCell ref="G49:G50"/>
    <mergeCell ref="D17:D18"/>
    <mergeCell ref="E17:E18"/>
    <mergeCell ref="F17:F18"/>
    <mergeCell ref="A22:A23"/>
    <mergeCell ref="C22:C23"/>
    <mergeCell ref="D22:D23"/>
    <mergeCell ref="E22:E23"/>
    <mergeCell ref="F22:F23"/>
    <mergeCell ref="A17:A18"/>
    <mergeCell ref="C17:C18"/>
    <mergeCell ref="A2:F2"/>
    <mergeCell ref="A3:F3"/>
    <mergeCell ref="A7:A8"/>
    <mergeCell ref="C7:C8"/>
    <mergeCell ref="D7:D8"/>
    <mergeCell ref="E7:E8"/>
    <mergeCell ref="F7:F8"/>
    <mergeCell ref="F4:G4"/>
    <mergeCell ref="A28:A30"/>
    <mergeCell ref="C28:C30"/>
    <mergeCell ref="D28:D30"/>
    <mergeCell ref="E28:E30"/>
    <mergeCell ref="F28:F30"/>
    <mergeCell ref="A35:A36"/>
    <mergeCell ref="C35:C36"/>
    <mergeCell ref="D35:D36"/>
    <mergeCell ref="E35:E36"/>
    <mergeCell ref="F35:F36"/>
  </mergeCells>
  <pageMargins left="0.35433070866141736" right="0.15748031496062992" top="0.15748031496062992" bottom="0.19685039370078741" header="0.15748031496062992" footer="0.19685039370078741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Щучье</vt:lpstr>
      <vt:lpstr>Щучье!Область_печати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Администратор1</dc:creator>
  <cp:lastModifiedBy>IOgnerubova</cp:lastModifiedBy>
  <cp:lastPrinted>2023-10-13T11:39:09Z</cp:lastPrinted>
  <dcterms:created xsi:type="dcterms:W3CDTF">2015-03-06T04:53:28Z</dcterms:created>
  <dcterms:modified xsi:type="dcterms:W3CDTF">2023-10-13T12:09:59Z</dcterms:modified>
</cp:coreProperties>
</file>